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S:\SFAMMO\State Term Contract\G&amp;S\AED Supplies (NASPO)\NASPO - AED\"/>
    </mc:Choice>
  </mc:AlternateContent>
  <xr:revisionPtr revIDLastSave="0" documentId="8_{85BA47AA-EE44-4979-BE0C-23D4DB702801}" xr6:coauthVersionLast="47" xr6:coauthVersionMax="47" xr10:uidLastSave="{00000000-0000-0000-0000-000000000000}"/>
  <bookViews>
    <workbookView xWindow="28680" yWindow="-120" windowWidth="29040" windowHeight="15840" firstSheet="2" activeTab="2" xr2:uid="{00000000-000D-0000-FFFF-FFFF00000000}"/>
  </bookViews>
  <sheets>
    <sheet name="Pivot Table - Discounts" sheetId="5" state="hidden" r:id="rId1"/>
    <sheet name="WORKING FILE" sheetId="3" state="hidden" r:id="rId2"/>
    <sheet name="PRICE FILE" sheetId="6" r:id="rId3"/>
    <sheet name="CHM NASPO 2017 - Contract No. O" sheetId="2" state="hidden" r:id="rId4"/>
    <sheet name="CHM CARDIAC SCIENCE NASPO CONTR" sheetId="1" state="hidden" r:id="rId5"/>
  </sheets>
  <definedNames>
    <definedName name="_xlnm._FilterDatabase" localSheetId="4" hidden="1">'CHM CARDIAC SCIENCE NASPO CONTR'!$A$2:$Q$64</definedName>
    <definedName name="_xlnm._FilterDatabase" localSheetId="3" hidden="1">'CHM NASPO 2017 - Contract No. O'!$A$2:$Q$575</definedName>
    <definedName name="_xlnm._FilterDatabase" localSheetId="1" hidden="1">'WORKING FILE'!$A$2:$Q$611</definedName>
  </definedNames>
  <calcPr calcId="191029"/>
  <pivotCaches>
    <pivotCache cacheId="0"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13" i="3" l="1"/>
  <c r="G614" i="3"/>
  <c r="G615" i="3"/>
  <c r="G616" i="3"/>
  <c r="G617" i="3"/>
  <c r="G618" i="3"/>
  <c r="G619" i="3"/>
  <c r="G620" i="3"/>
  <c r="J620" i="3" s="1"/>
  <c r="K620" i="3" s="1"/>
  <c r="G621" i="3"/>
  <c r="G622" i="3"/>
  <c r="G623" i="3"/>
  <c r="G624" i="3"/>
  <c r="G625" i="3"/>
  <c r="G626" i="3"/>
  <c r="G627" i="3"/>
  <c r="G628" i="3"/>
  <c r="J628" i="3" s="1"/>
  <c r="K628" i="3" s="1"/>
  <c r="G629" i="3"/>
  <c r="G630" i="3"/>
  <c r="G631" i="3"/>
  <c r="G632" i="3"/>
  <c r="G633" i="3"/>
  <c r="G634" i="3"/>
  <c r="G635" i="3"/>
  <c r="G636" i="3"/>
  <c r="J636" i="3" s="1"/>
  <c r="K636" i="3" s="1"/>
  <c r="G637" i="3"/>
  <c r="G638" i="3"/>
  <c r="G639" i="3"/>
  <c r="G640" i="3"/>
  <c r="G641" i="3"/>
  <c r="G642" i="3"/>
  <c r="G643" i="3"/>
  <c r="G644" i="3"/>
  <c r="J644" i="3" s="1"/>
  <c r="K644" i="3" s="1"/>
  <c r="G645" i="3"/>
  <c r="G646" i="3"/>
  <c r="G647" i="3"/>
  <c r="G648" i="3"/>
  <c r="G649" i="3"/>
  <c r="G650" i="3"/>
  <c r="G651" i="3"/>
  <c r="G652" i="3"/>
  <c r="J652" i="3" s="1"/>
  <c r="K652" i="3" s="1"/>
  <c r="G653" i="3"/>
  <c r="G654" i="3"/>
  <c r="G655" i="3"/>
  <c r="G656" i="3"/>
  <c r="G657" i="3"/>
  <c r="G658" i="3"/>
  <c r="G659" i="3"/>
  <c r="G660" i="3"/>
  <c r="J660" i="3" s="1"/>
  <c r="K660" i="3" s="1"/>
  <c r="G661" i="3"/>
  <c r="G662" i="3"/>
  <c r="G663" i="3"/>
  <c r="G664" i="3"/>
  <c r="G665" i="3"/>
  <c r="G666" i="3"/>
  <c r="G667" i="3"/>
  <c r="G668" i="3"/>
  <c r="J668" i="3" s="1"/>
  <c r="K668" i="3" s="1"/>
  <c r="G669" i="3"/>
  <c r="G670" i="3"/>
  <c r="G671" i="3"/>
  <c r="G672" i="3"/>
  <c r="G673" i="3"/>
  <c r="G674" i="3"/>
  <c r="G675" i="3"/>
  <c r="G676" i="3"/>
  <c r="J676" i="3" s="1"/>
  <c r="K676" i="3" s="1"/>
  <c r="G677" i="3"/>
  <c r="G678" i="3"/>
  <c r="G679" i="3"/>
  <c r="G680" i="3"/>
  <c r="G681" i="3"/>
  <c r="G682" i="3"/>
  <c r="G683" i="3"/>
  <c r="G684" i="3"/>
  <c r="J684" i="3" s="1"/>
  <c r="K684" i="3" s="1"/>
  <c r="G685" i="3"/>
  <c r="G686" i="3"/>
  <c r="G687" i="3"/>
  <c r="G688" i="3"/>
  <c r="G689" i="3"/>
  <c r="G690" i="3"/>
  <c r="G691" i="3"/>
  <c r="G612" i="3"/>
  <c r="G611" i="3"/>
  <c r="J613" i="3"/>
  <c r="J612" i="3"/>
  <c r="J614" i="3"/>
  <c r="J615" i="3"/>
  <c r="J616" i="3"/>
  <c r="J617" i="3"/>
  <c r="J618" i="3"/>
  <c r="K618" i="3" s="1"/>
  <c r="J619" i="3"/>
  <c r="J621" i="3"/>
  <c r="J622" i="3"/>
  <c r="J623" i="3"/>
  <c r="J624" i="3"/>
  <c r="J625" i="3"/>
  <c r="J626" i="3"/>
  <c r="K626" i="3" s="1"/>
  <c r="J627" i="3"/>
  <c r="J629" i="3"/>
  <c r="J630" i="3"/>
  <c r="J631" i="3"/>
  <c r="J632" i="3"/>
  <c r="J633" i="3"/>
  <c r="J634" i="3"/>
  <c r="K634" i="3" s="1"/>
  <c r="J635" i="3"/>
  <c r="J637" i="3"/>
  <c r="J638" i="3"/>
  <c r="J639" i="3"/>
  <c r="J640" i="3"/>
  <c r="J641" i="3"/>
  <c r="J642" i="3"/>
  <c r="K642" i="3" s="1"/>
  <c r="J643" i="3"/>
  <c r="J645" i="3"/>
  <c r="J646" i="3"/>
  <c r="J647" i="3"/>
  <c r="J648" i="3"/>
  <c r="J649" i="3"/>
  <c r="J650" i="3"/>
  <c r="K650" i="3" s="1"/>
  <c r="J651" i="3"/>
  <c r="J653" i="3"/>
  <c r="J654" i="3"/>
  <c r="J655" i="3"/>
  <c r="J656" i="3"/>
  <c r="J657" i="3"/>
  <c r="J658" i="3"/>
  <c r="K658" i="3" s="1"/>
  <c r="J659" i="3"/>
  <c r="J661" i="3"/>
  <c r="J662" i="3"/>
  <c r="J663" i="3"/>
  <c r="J664" i="3"/>
  <c r="J665" i="3"/>
  <c r="J666" i="3"/>
  <c r="K666" i="3" s="1"/>
  <c r="J667" i="3"/>
  <c r="J669" i="3"/>
  <c r="J670" i="3"/>
  <c r="J671" i="3"/>
  <c r="J672" i="3"/>
  <c r="K672" i="3" s="1"/>
  <c r="J673" i="3"/>
  <c r="J674" i="3"/>
  <c r="K674" i="3" s="1"/>
  <c r="J675" i="3"/>
  <c r="K675" i="3" s="1"/>
  <c r="J677" i="3"/>
  <c r="J678" i="3"/>
  <c r="J679" i="3"/>
  <c r="J680" i="3"/>
  <c r="J681" i="3"/>
  <c r="J682" i="3"/>
  <c r="K682" i="3" s="1"/>
  <c r="J683" i="3"/>
  <c r="J685" i="3"/>
  <c r="J686" i="3"/>
  <c r="J687" i="3"/>
  <c r="J688" i="3"/>
  <c r="K688" i="3" s="1"/>
  <c r="J689" i="3"/>
  <c r="J690" i="3"/>
  <c r="K690" i="3" s="1"/>
  <c r="J691" i="3"/>
  <c r="K691" i="3" s="1"/>
  <c r="K613" i="3"/>
  <c r="K619" i="3"/>
  <c r="K635" i="3"/>
  <c r="K643" i="3"/>
  <c r="K659" i="3"/>
  <c r="K667" i="3"/>
  <c r="K683" i="3"/>
  <c r="K612" i="3"/>
  <c r="K614" i="3"/>
  <c r="K622" i="3"/>
  <c r="K624" i="3"/>
  <c r="K627" i="3"/>
  <c r="K631" i="3"/>
  <c r="K633" i="3"/>
  <c r="K640" i="3"/>
  <c r="K645" i="3"/>
  <c r="K649" i="3"/>
  <c r="K651" i="3"/>
  <c r="K654" i="3"/>
  <c r="K670" i="3"/>
  <c r="K677" i="3"/>
  <c r="K686" i="3"/>
  <c r="K615" i="3"/>
  <c r="K616" i="3"/>
  <c r="K617" i="3"/>
  <c r="K621" i="3"/>
  <c r="K623" i="3"/>
  <c r="K625" i="3"/>
  <c r="K629" i="3"/>
  <c r="K630" i="3"/>
  <c r="K632" i="3"/>
  <c r="K637" i="3"/>
  <c r="K638" i="3"/>
  <c r="K639" i="3"/>
  <c r="K641" i="3"/>
  <c r="K646" i="3"/>
  <c r="K647" i="3"/>
  <c r="K648" i="3"/>
  <c r="K653" i="3"/>
  <c r="K655" i="3"/>
  <c r="K656" i="3"/>
  <c r="K657" i="3"/>
  <c r="K661" i="3"/>
  <c r="K662" i="3"/>
  <c r="K663" i="3"/>
  <c r="K664" i="3"/>
  <c r="K665" i="3"/>
  <c r="K669" i="3"/>
  <c r="K671" i="3"/>
  <c r="K673" i="3"/>
  <c r="K678" i="3"/>
  <c r="K679" i="3"/>
  <c r="K680" i="3"/>
  <c r="K681" i="3"/>
  <c r="K685" i="3"/>
  <c r="K687" i="3"/>
  <c r="K689" i="3"/>
  <c r="K611" i="3"/>
  <c r="J611" i="3"/>
  <c r="G610" i="3"/>
  <c r="E3" i="3" l="1"/>
  <c r="F3" i="3" s="1"/>
  <c r="E4" i="3"/>
  <c r="F4" i="3" s="1"/>
  <c r="E5" i="3"/>
  <c r="F5" i="3" s="1"/>
  <c r="E6" i="3"/>
  <c r="F6" i="3" s="1"/>
  <c r="E7" i="3"/>
  <c r="F7" i="3" s="1"/>
  <c r="E8" i="3"/>
  <c r="F8" i="3" s="1"/>
  <c r="E9" i="3"/>
  <c r="F9" i="3" s="1"/>
  <c r="E10" i="3"/>
  <c r="F10" i="3" s="1"/>
  <c r="E11" i="3"/>
  <c r="F11" i="3" s="1"/>
  <c r="E12" i="3"/>
  <c r="F12" i="3" s="1"/>
  <c r="E13" i="3"/>
  <c r="F13" i="3" s="1"/>
  <c r="E14" i="3"/>
  <c r="F14" i="3" s="1"/>
  <c r="E15" i="3"/>
  <c r="F15" i="3" s="1"/>
  <c r="E16" i="3"/>
  <c r="F16" i="3" s="1"/>
  <c r="E17" i="3"/>
  <c r="F17" i="3" s="1"/>
  <c r="E18" i="3"/>
  <c r="F18" i="3" s="1"/>
  <c r="E19" i="3"/>
  <c r="F19" i="3" s="1"/>
  <c r="E20" i="3"/>
  <c r="F20" i="3" s="1"/>
  <c r="E21" i="3"/>
  <c r="F21" i="3" s="1"/>
  <c r="E22" i="3"/>
  <c r="F22" i="3" s="1"/>
  <c r="E23" i="3"/>
  <c r="F23" i="3" s="1"/>
  <c r="E24" i="3"/>
  <c r="F24" i="3" s="1"/>
  <c r="E25" i="3"/>
  <c r="F25" i="3" s="1"/>
  <c r="E26" i="3"/>
  <c r="F26" i="3" s="1"/>
  <c r="E27" i="3"/>
  <c r="F27" i="3" s="1"/>
  <c r="E28" i="3"/>
  <c r="F28" i="3" s="1"/>
  <c r="E29" i="3"/>
  <c r="F29" i="3" s="1"/>
  <c r="E30" i="3"/>
  <c r="F30" i="3" s="1"/>
  <c r="E31" i="3"/>
  <c r="F31" i="3" s="1"/>
  <c r="E32" i="3"/>
  <c r="F32" i="3" s="1"/>
  <c r="E33" i="3"/>
  <c r="F33" i="3" s="1"/>
  <c r="E34" i="3"/>
  <c r="F34" i="3" s="1"/>
  <c r="E35" i="3"/>
  <c r="F35" i="3" s="1"/>
  <c r="E36" i="3"/>
  <c r="F36" i="3" s="1"/>
  <c r="E37" i="3"/>
  <c r="F37" i="3" s="1"/>
  <c r="E38" i="3"/>
  <c r="F38" i="3" s="1"/>
  <c r="E39" i="3"/>
  <c r="F39" i="3" s="1"/>
  <c r="E40" i="3"/>
  <c r="F40" i="3" s="1"/>
  <c r="E41" i="3"/>
  <c r="F41" i="3" s="1"/>
  <c r="E42" i="3"/>
  <c r="F42" i="3" s="1"/>
  <c r="E43" i="3"/>
  <c r="F43" i="3" s="1"/>
  <c r="E44" i="3"/>
  <c r="F44" i="3" s="1"/>
  <c r="E45" i="3"/>
  <c r="F45" i="3" s="1"/>
  <c r="E46" i="3"/>
  <c r="F46" i="3" s="1"/>
  <c r="E47" i="3"/>
  <c r="F47" i="3" s="1"/>
  <c r="E48" i="3"/>
  <c r="F48" i="3" s="1"/>
  <c r="E49" i="3"/>
  <c r="F49" i="3" s="1"/>
  <c r="E50" i="3"/>
  <c r="F50" i="3" s="1"/>
  <c r="E51" i="3"/>
  <c r="F51" i="3" s="1"/>
  <c r="E52" i="3"/>
  <c r="F52" i="3" s="1"/>
  <c r="E53" i="3"/>
  <c r="F53" i="3" s="1"/>
  <c r="E54" i="3"/>
  <c r="F54" i="3" s="1"/>
  <c r="E55" i="3"/>
  <c r="F55" i="3" s="1"/>
  <c r="E56" i="3"/>
  <c r="F56" i="3" s="1"/>
  <c r="E57" i="3"/>
  <c r="F57" i="3" s="1"/>
  <c r="E58" i="3"/>
  <c r="F58" i="3" s="1"/>
  <c r="E59" i="3"/>
  <c r="F59" i="3" s="1"/>
  <c r="E60" i="3"/>
  <c r="F60" i="3" s="1"/>
  <c r="E61" i="3"/>
  <c r="F61" i="3" s="1"/>
  <c r="E62" i="3"/>
  <c r="F62" i="3" s="1"/>
  <c r="E63" i="3"/>
  <c r="F63" i="3" s="1"/>
  <c r="E64" i="3"/>
  <c r="F64" i="3" s="1"/>
  <c r="E65" i="3"/>
  <c r="F65" i="3" s="1"/>
  <c r="E66" i="3"/>
  <c r="F66" i="3" s="1"/>
  <c r="E67" i="3"/>
  <c r="F67" i="3" s="1"/>
  <c r="E68" i="3"/>
  <c r="F68" i="3" s="1"/>
  <c r="E69" i="3"/>
  <c r="F69" i="3" s="1"/>
  <c r="E70" i="3"/>
  <c r="F70" i="3" s="1"/>
  <c r="E71" i="3"/>
  <c r="F71" i="3" s="1"/>
  <c r="E72" i="3"/>
  <c r="F72" i="3" s="1"/>
  <c r="E73" i="3"/>
  <c r="F73" i="3" s="1"/>
  <c r="E74" i="3"/>
  <c r="F74" i="3" s="1"/>
  <c r="E75" i="3"/>
  <c r="F75" i="3" s="1"/>
  <c r="E76" i="3"/>
  <c r="F76" i="3" s="1"/>
  <c r="E77" i="3"/>
  <c r="F77" i="3" s="1"/>
  <c r="E78" i="3"/>
  <c r="F78" i="3" s="1"/>
  <c r="E79" i="3"/>
  <c r="F79" i="3" s="1"/>
  <c r="E80" i="3"/>
  <c r="F80" i="3" s="1"/>
  <c r="E81" i="3"/>
  <c r="F81" i="3" s="1"/>
  <c r="E82" i="3"/>
  <c r="F82" i="3" s="1"/>
  <c r="E83" i="3"/>
  <c r="F83" i="3" s="1"/>
  <c r="E84" i="3"/>
  <c r="F84" i="3" s="1"/>
  <c r="E85" i="3"/>
  <c r="F85" i="3" s="1"/>
  <c r="E86" i="3"/>
  <c r="F86" i="3" s="1"/>
  <c r="E87" i="3"/>
  <c r="F87" i="3" s="1"/>
  <c r="E88" i="3"/>
  <c r="F88" i="3" s="1"/>
  <c r="E89" i="3"/>
  <c r="F89" i="3" s="1"/>
  <c r="E90" i="3"/>
  <c r="F90" i="3" s="1"/>
  <c r="E91" i="3"/>
  <c r="F91" i="3" s="1"/>
  <c r="E92" i="3"/>
  <c r="F92" i="3" s="1"/>
  <c r="E93" i="3"/>
  <c r="F93" i="3" s="1"/>
  <c r="E94" i="3"/>
  <c r="F94" i="3" s="1"/>
  <c r="E95" i="3"/>
  <c r="F95" i="3" s="1"/>
  <c r="E96" i="3"/>
  <c r="F96" i="3" s="1"/>
  <c r="E97" i="3"/>
  <c r="F97" i="3" s="1"/>
  <c r="E98" i="3"/>
  <c r="F98" i="3" s="1"/>
  <c r="E99" i="3"/>
  <c r="F99" i="3" s="1"/>
  <c r="E100" i="3"/>
  <c r="F100" i="3" s="1"/>
  <c r="E101" i="3"/>
  <c r="F101" i="3" s="1"/>
  <c r="E102" i="3"/>
  <c r="F102" i="3" s="1"/>
  <c r="E103" i="3"/>
  <c r="F103" i="3" s="1"/>
  <c r="E104" i="3"/>
  <c r="F104" i="3" s="1"/>
  <c r="E105" i="3"/>
  <c r="F105" i="3" s="1"/>
  <c r="E106" i="3"/>
  <c r="F106" i="3" s="1"/>
  <c r="E107" i="3"/>
  <c r="F107" i="3" s="1"/>
  <c r="E108" i="3"/>
  <c r="F108" i="3" s="1"/>
  <c r="E109" i="3"/>
  <c r="F109" i="3" s="1"/>
  <c r="E110" i="3"/>
  <c r="F110" i="3" s="1"/>
  <c r="E111" i="3"/>
  <c r="F111" i="3" s="1"/>
  <c r="E112" i="3"/>
  <c r="F112" i="3" s="1"/>
  <c r="E113" i="3"/>
  <c r="F113" i="3" s="1"/>
  <c r="E114" i="3"/>
  <c r="F114" i="3" s="1"/>
  <c r="E115" i="3"/>
  <c r="F115" i="3" s="1"/>
  <c r="E116" i="3"/>
  <c r="F116" i="3" s="1"/>
  <c r="E117" i="3"/>
  <c r="F117" i="3" s="1"/>
  <c r="E118" i="3"/>
  <c r="F118" i="3" s="1"/>
  <c r="E119" i="3"/>
  <c r="F119" i="3" s="1"/>
  <c r="E120" i="3"/>
  <c r="F120" i="3" s="1"/>
  <c r="E121" i="3"/>
  <c r="F121" i="3" s="1"/>
  <c r="E122" i="3"/>
  <c r="F122" i="3" s="1"/>
  <c r="E123" i="3"/>
  <c r="F123" i="3" s="1"/>
  <c r="E124" i="3"/>
  <c r="F124" i="3" s="1"/>
  <c r="E125" i="3"/>
  <c r="F125" i="3" s="1"/>
  <c r="E126" i="3"/>
  <c r="F126" i="3" s="1"/>
  <c r="E127" i="3"/>
  <c r="F127" i="3" s="1"/>
  <c r="E128" i="3"/>
  <c r="F128" i="3" s="1"/>
  <c r="E129" i="3"/>
  <c r="F129" i="3" s="1"/>
  <c r="E130" i="3"/>
  <c r="F130" i="3" s="1"/>
  <c r="E131" i="3"/>
  <c r="F131" i="3" s="1"/>
  <c r="E132" i="3"/>
  <c r="F132" i="3" s="1"/>
  <c r="E133" i="3"/>
  <c r="F133" i="3" s="1"/>
  <c r="E134" i="3"/>
  <c r="F134" i="3" s="1"/>
  <c r="E135" i="3"/>
  <c r="F135" i="3" s="1"/>
  <c r="E136" i="3"/>
  <c r="F136" i="3" s="1"/>
  <c r="E137" i="3"/>
  <c r="F137" i="3" s="1"/>
  <c r="E138" i="3"/>
  <c r="F138" i="3" s="1"/>
  <c r="E139" i="3"/>
  <c r="F139" i="3" s="1"/>
  <c r="E140" i="3"/>
  <c r="F140" i="3" s="1"/>
  <c r="E141" i="3"/>
  <c r="F141" i="3" s="1"/>
  <c r="E142" i="3"/>
  <c r="F142" i="3" s="1"/>
  <c r="E143" i="3"/>
  <c r="F143" i="3" s="1"/>
  <c r="E144" i="3"/>
  <c r="F144" i="3" s="1"/>
  <c r="E145" i="3"/>
  <c r="F145" i="3" s="1"/>
  <c r="E146" i="3"/>
  <c r="F146" i="3" s="1"/>
  <c r="E147" i="3"/>
  <c r="F147" i="3" s="1"/>
  <c r="E148" i="3"/>
  <c r="F148" i="3" s="1"/>
  <c r="E149" i="3"/>
  <c r="F149" i="3" s="1"/>
  <c r="E150" i="3"/>
  <c r="F150" i="3" s="1"/>
  <c r="E151" i="3"/>
  <c r="F151" i="3" s="1"/>
  <c r="E152" i="3"/>
  <c r="F152" i="3" s="1"/>
  <c r="E153" i="3"/>
  <c r="F153" i="3" s="1"/>
  <c r="E154" i="3"/>
  <c r="F154" i="3" s="1"/>
  <c r="E155" i="3"/>
  <c r="F155" i="3" s="1"/>
  <c r="E156" i="3"/>
  <c r="F156" i="3" s="1"/>
  <c r="E157" i="3"/>
  <c r="F157" i="3" s="1"/>
  <c r="E158" i="3"/>
  <c r="F158" i="3" s="1"/>
  <c r="E159" i="3"/>
  <c r="F159" i="3" s="1"/>
  <c r="E160" i="3"/>
  <c r="F160" i="3" s="1"/>
  <c r="E161" i="3"/>
  <c r="F161" i="3" s="1"/>
  <c r="E162" i="3"/>
  <c r="F162" i="3" s="1"/>
  <c r="E163" i="3"/>
  <c r="F163" i="3" s="1"/>
  <c r="E164" i="3"/>
  <c r="F164" i="3" s="1"/>
  <c r="E165" i="3"/>
  <c r="F165" i="3" s="1"/>
  <c r="E166" i="3"/>
  <c r="F166" i="3" s="1"/>
  <c r="E167" i="3"/>
  <c r="F167" i="3" s="1"/>
  <c r="E168" i="3"/>
  <c r="F168" i="3" s="1"/>
  <c r="E169" i="3"/>
  <c r="F169" i="3" s="1"/>
  <c r="E170" i="3"/>
  <c r="F170" i="3" s="1"/>
  <c r="E171" i="3"/>
  <c r="F171" i="3" s="1"/>
  <c r="E172" i="3"/>
  <c r="F172" i="3" s="1"/>
  <c r="E173" i="3"/>
  <c r="F173" i="3" s="1"/>
  <c r="E174" i="3"/>
  <c r="F174" i="3" s="1"/>
  <c r="E175" i="3"/>
  <c r="F175" i="3" s="1"/>
  <c r="E176" i="3"/>
  <c r="F176" i="3" s="1"/>
  <c r="E177" i="3"/>
  <c r="F177" i="3" s="1"/>
  <c r="E178" i="3"/>
  <c r="F178" i="3" s="1"/>
  <c r="E179" i="3"/>
  <c r="F179" i="3" s="1"/>
  <c r="E180" i="3"/>
  <c r="F180" i="3" s="1"/>
  <c r="E181" i="3"/>
  <c r="F181" i="3" s="1"/>
  <c r="E182" i="3"/>
  <c r="F182" i="3" s="1"/>
  <c r="E183" i="3"/>
  <c r="F183" i="3" s="1"/>
  <c r="E184" i="3"/>
  <c r="F184" i="3" s="1"/>
  <c r="E185" i="3"/>
  <c r="F185" i="3" s="1"/>
  <c r="E186" i="3"/>
  <c r="F186" i="3" s="1"/>
  <c r="E187" i="3"/>
  <c r="F187" i="3" s="1"/>
  <c r="E188" i="3"/>
  <c r="F188" i="3" s="1"/>
  <c r="E189" i="3"/>
  <c r="F189" i="3" s="1"/>
  <c r="E190" i="3"/>
  <c r="F190" i="3" s="1"/>
  <c r="E191" i="3"/>
  <c r="F191" i="3" s="1"/>
  <c r="E192" i="3"/>
  <c r="F192" i="3" s="1"/>
  <c r="E193" i="3"/>
  <c r="F193" i="3" s="1"/>
  <c r="E194" i="3"/>
  <c r="F194" i="3" s="1"/>
  <c r="E195" i="3"/>
  <c r="F195" i="3" s="1"/>
  <c r="E196" i="3"/>
  <c r="F196" i="3" s="1"/>
  <c r="E197" i="3"/>
  <c r="F197" i="3" s="1"/>
  <c r="E198" i="3"/>
  <c r="F198" i="3" s="1"/>
  <c r="E199" i="3"/>
  <c r="F199" i="3" s="1"/>
  <c r="E200" i="3"/>
  <c r="F200" i="3" s="1"/>
  <c r="E201" i="3"/>
  <c r="F201" i="3" s="1"/>
  <c r="E202" i="3"/>
  <c r="F202" i="3" s="1"/>
  <c r="E203" i="3"/>
  <c r="F203" i="3" s="1"/>
  <c r="E204" i="3"/>
  <c r="F204" i="3" s="1"/>
  <c r="E205" i="3"/>
  <c r="F205" i="3" s="1"/>
  <c r="E206" i="3"/>
  <c r="F206" i="3" s="1"/>
  <c r="E207" i="3"/>
  <c r="F207" i="3" s="1"/>
  <c r="E208" i="3"/>
  <c r="F208" i="3" s="1"/>
  <c r="E209" i="3"/>
  <c r="F209" i="3" s="1"/>
  <c r="E210" i="3"/>
  <c r="F210" i="3" s="1"/>
  <c r="E211" i="3"/>
  <c r="F211" i="3" s="1"/>
  <c r="E212" i="3"/>
  <c r="F212" i="3" s="1"/>
  <c r="E213" i="3"/>
  <c r="F213" i="3" s="1"/>
  <c r="E214" i="3"/>
  <c r="F214" i="3" s="1"/>
  <c r="E215" i="3"/>
  <c r="F215" i="3" s="1"/>
  <c r="E216" i="3"/>
  <c r="F216" i="3" s="1"/>
  <c r="E217" i="3"/>
  <c r="F217" i="3" s="1"/>
  <c r="E218" i="3"/>
  <c r="F218" i="3" s="1"/>
  <c r="E219" i="3"/>
  <c r="F219" i="3" s="1"/>
  <c r="E220" i="3"/>
  <c r="F220" i="3" s="1"/>
  <c r="E221" i="3"/>
  <c r="F221" i="3" s="1"/>
  <c r="E222" i="3"/>
  <c r="F222" i="3" s="1"/>
  <c r="E223" i="3"/>
  <c r="F223" i="3" s="1"/>
  <c r="E224" i="3"/>
  <c r="F224" i="3" s="1"/>
  <c r="E225" i="3"/>
  <c r="F225" i="3" s="1"/>
  <c r="E226" i="3"/>
  <c r="F226" i="3" s="1"/>
  <c r="E227" i="3"/>
  <c r="F227" i="3" s="1"/>
  <c r="E228" i="3"/>
  <c r="F228" i="3" s="1"/>
  <c r="E229" i="3"/>
  <c r="F229" i="3" s="1"/>
  <c r="E230" i="3"/>
  <c r="F230" i="3" s="1"/>
  <c r="E231" i="3"/>
  <c r="F231" i="3" s="1"/>
  <c r="E232" i="3"/>
  <c r="F232" i="3" s="1"/>
  <c r="E233" i="3"/>
  <c r="F233" i="3" s="1"/>
  <c r="E234" i="3"/>
  <c r="F234" i="3" s="1"/>
  <c r="E235" i="3"/>
  <c r="F235" i="3" s="1"/>
  <c r="E236" i="3"/>
  <c r="F236" i="3" s="1"/>
  <c r="E237" i="3"/>
  <c r="F237" i="3" s="1"/>
  <c r="E238" i="3"/>
  <c r="F238" i="3" s="1"/>
  <c r="E239" i="3"/>
  <c r="F239" i="3" s="1"/>
  <c r="E240" i="3"/>
  <c r="F240" i="3" s="1"/>
  <c r="E241" i="3"/>
  <c r="F241" i="3" s="1"/>
  <c r="E242" i="3"/>
  <c r="F242" i="3" s="1"/>
  <c r="E243" i="3"/>
  <c r="F243" i="3" s="1"/>
  <c r="E244" i="3"/>
  <c r="F244" i="3" s="1"/>
  <c r="E245" i="3"/>
  <c r="F245" i="3" s="1"/>
  <c r="E246" i="3"/>
  <c r="F246" i="3" s="1"/>
  <c r="E247" i="3"/>
  <c r="F247" i="3" s="1"/>
  <c r="E248" i="3"/>
  <c r="F248" i="3" s="1"/>
  <c r="E249" i="3"/>
  <c r="F249" i="3" s="1"/>
  <c r="E250" i="3"/>
  <c r="F250" i="3" s="1"/>
  <c r="E251" i="3"/>
  <c r="F251" i="3" s="1"/>
  <c r="E252" i="3"/>
  <c r="F252" i="3" s="1"/>
  <c r="E253" i="3"/>
  <c r="F253" i="3" s="1"/>
  <c r="E254" i="3"/>
  <c r="F254" i="3" s="1"/>
  <c r="E255" i="3"/>
  <c r="F255" i="3" s="1"/>
  <c r="E256" i="3"/>
  <c r="F256" i="3" s="1"/>
  <c r="E257" i="3"/>
  <c r="F257" i="3" s="1"/>
  <c r="E258" i="3"/>
  <c r="F258" i="3" s="1"/>
  <c r="E259" i="3"/>
  <c r="F259" i="3" s="1"/>
  <c r="E260" i="3"/>
  <c r="F260" i="3" s="1"/>
  <c r="E261" i="3"/>
  <c r="F261" i="3" s="1"/>
  <c r="E262" i="3"/>
  <c r="F262" i="3" s="1"/>
  <c r="E263" i="3"/>
  <c r="F263" i="3" s="1"/>
  <c r="E264" i="3"/>
  <c r="F264" i="3" s="1"/>
  <c r="E265" i="3"/>
  <c r="F265" i="3" s="1"/>
  <c r="E266" i="3"/>
  <c r="F266" i="3" s="1"/>
  <c r="E267" i="3"/>
  <c r="F267" i="3" s="1"/>
  <c r="E268" i="3"/>
  <c r="F268" i="3" s="1"/>
  <c r="E269" i="3"/>
  <c r="F269" i="3" s="1"/>
  <c r="E270" i="3"/>
  <c r="F270" i="3" s="1"/>
  <c r="E271" i="3"/>
  <c r="F271" i="3" s="1"/>
  <c r="E272" i="3"/>
  <c r="F272" i="3" s="1"/>
  <c r="E273" i="3"/>
  <c r="F273" i="3" s="1"/>
  <c r="E274" i="3"/>
  <c r="F274" i="3" s="1"/>
  <c r="E275" i="3"/>
  <c r="F275" i="3" s="1"/>
  <c r="E276" i="3"/>
  <c r="F276" i="3" s="1"/>
  <c r="E277" i="3"/>
  <c r="F277" i="3" s="1"/>
  <c r="E278" i="3"/>
  <c r="F278" i="3" s="1"/>
  <c r="E279" i="3"/>
  <c r="F279" i="3" s="1"/>
  <c r="E280" i="3"/>
  <c r="F280" i="3" s="1"/>
  <c r="E281" i="3"/>
  <c r="F281" i="3" s="1"/>
  <c r="E282" i="3"/>
  <c r="F282" i="3" s="1"/>
  <c r="E283" i="3"/>
  <c r="F283" i="3" s="1"/>
  <c r="E284" i="3"/>
  <c r="F284" i="3" s="1"/>
  <c r="E285" i="3"/>
  <c r="F285" i="3" s="1"/>
  <c r="E286" i="3"/>
  <c r="F286" i="3" s="1"/>
  <c r="E287" i="3"/>
  <c r="F287" i="3" s="1"/>
  <c r="E288" i="3"/>
  <c r="F288" i="3" s="1"/>
  <c r="E289" i="3"/>
  <c r="F289" i="3" s="1"/>
  <c r="E290" i="3"/>
  <c r="F290" i="3" s="1"/>
  <c r="E291" i="3"/>
  <c r="F291" i="3" s="1"/>
  <c r="E292" i="3"/>
  <c r="F292" i="3" s="1"/>
  <c r="E293" i="3"/>
  <c r="F293" i="3" s="1"/>
  <c r="E294" i="3"/>
  <c r="F294" i="3" s="1"/>
  <c r="E295" i="3"/>
  <c r="F295" i="3" s="1"/>
  <c r="E296" i="3"/>
  <c r="F296" i="3" s="1"/>
  <c r="E297" i="3"/>
  <c r="F297" i="3" s="1"/>
  <c r="E298" i="3"/>
  <c r="F298" i="3" s="1"/>
  <c r="E299" i="3"/>
  <c r="F299" i="3" s="1"/>
  <c r="E300" i="3"/>
  <c r="F300" i="3" s="1"/>
  <c r="E301" i="3"/>
  <c r="F301" i="3" s="1"/>
  <c r="E302" i="3"/>
  <c r="F302" i="3" s="1"/>
  <c r="E303" i="3"/>
  <c r="F303" i="3" s="1"/>
  <c r="E304" i="3"/>
  <c r="F304" i="3" s="1"/>
  <c r="E305" i="3"/>
  <c r="F305" i="3" s="1"/>
  <c r="E306" i="3"/>
  <c r="F306" i="3" s="1"/>
  <c r="E307" i="3"/>
  <c r="F307" i="3" s="1"/>
  <c r="E308" i="3"/>
  <c r="F308" i="3" s="1"/>
  <c r="E309" i="3"/>
  <c r="F309" i="3" s="1"/>
  <c r="E310" i="3"/>
  <c r="F310" i="3" s="1"/>
  <c r="E311" i="3"/>
  <c r="F311" i="3" s="1"/>
  <c r="E312" i="3"/>
  <c r="F312" i="3" s="1"/>
  <c r="E313" i="3"/>
  <c r="F313" i="3" s="1"/>
  <c r="E314" i="3"/>
  <c r="F314" i="3" s="1"/>
  <c r="E315" i="3"/>
  <c r="F315" i="3" s="1"/>
  <c r="E316" i="3"/>
  <c r="F316" i="3" s="1"/>
  <c r="E317" i="3"/>
  <c r="F317" i="3" s="1"/>
  <c r="E318" i="3"/>
  <c r="F318" i="3" s="1"/>
  <c r="E319" i="3"/>
  <c r="F319" i="3" s="1"/>
  <c r="E320" i="3"/>
  <c r="F320" i="3" s="1"/>
  <c r="E321" i="3"/>
  <c r="F321" i="3" s="1"/>
  <c r="E322" i="3"/>
  <c r="F322" i="3" s="1"/>
  <c r="E323" i="3"/>
  <c r="F323" i="3" s="1"/>
  <c r="E324" i="3"/>
  <c r="F324" i="3" s="1"/>
  <c r="E325" i="3"/>
  <c r="F325" i="3" s="1"/>
  <c r="E326" i="3"/>
  <c r="F326" i="3" s="1"/>
  <c r="E327" i="3"/>
  <c r="F327" i="3" s="1"/>
  <c r="E328" i="3"/>
  <c r="F328" i="3" s="1"/>
  <c r="E329" i="3"/>
  <c r="F329" i="3" s="1"/>
  <c r="E330" i="3"/>
  <c r="F330" i="3" s="1"/>
  <c r="E331" i="3"/>
  <c r="F331" i="3" s="1"/>
  <c r="E332" i="3"/>
  <c r="F332" i="3" s="1"/>
  <c r="E333" i="3"/>
  <c r="F333" i="3" s="1"/>
  <c r="E334" i="3"/>
  <c r="F334" i="3" s="1"/>
  <c r="E335" i="3"/>
  <c r="F335" i="3" s="1"/>
  <c r="E336" i="3"/>
  <c r="F336" i="3" s="1"/>
  <c r="E337" i="3"/>
  <c r="F337" i="3" s="1"/>
  <c r="E338" i="3"/>
  <c r="F338" i="3" s="1"/>
  <c r="E339" i="3"/>
  <c r="F339" i="3" s="1"/>
  <c r="E340" i="3"/>
  <c r="F340" i="3" s="1"/>
  <c r="E341" i="3"/>
  <c r="F341" i="3" s="1"/>
  <c r="E342" i="3"/>
  <c r="F342" i="3" s="1"/>
  <c r="E343" i="3"/>
  <c r="F343" i="3" s="1"/>
  <c r="E344" i="3"/>
  <c r="F344" i="3" s="1"/>
  <c r="E345" i="3"/>
  <c r="F345" i="3" s="1"/>
  <c r="E346" i="3"/>
  <c r="F346" i="3" s="1"/>
  <c r="E347" i="3"/>
  <c r="F347" i="3" s="1"/>
  <c r="E348" i="3"/>
  <c r="F348" i="3" s="1"/>
  <c r="E349" i="3"/>
  <c r="F349" i="3" s="1"/>
  <c r="E350" i="3"/>
  <c r="F350" i="3" s="1"/>
  <c r="E351" i="3"/>
  <c r="F351" i="3" s="1"/>
  <c r="E352" i="3"/>
  <c r="F352" i="3" s="1"/>
  <c r="E353" i="3"/>
  <c r="F353" i="3" s="1"/>
  <c r="E354" i="3"/>
  <c r="F354" i="3" s="1"/>
  <c r="E355" i="3"/>
  <c r="F355" i="3" s="1"/>
  <c r="E356" i="3"/>
  <c r="F356" i="3" s="1"/>
  <c r="E357" i="3"/>
  <c r="F357" i="3" s="1"/>
  <c r="E358" i="3"/>
  <c r="F358" i="3" s="1"/>
  <c r="E359" i="3"/>
  <c r="F359" i="3" s="1"/>
  <c r="E360" i="3"/>
  <c r="F360" i="3" s="1"/>
  <c r="E361" i="3"/>
  <c r="F361" i="3" s="1"/>
  <c r="E362" i="3"/>
  <c r="F362" i="3" s="1"/>
  <c r="E363" i="3"/>
  <c r="F363" i="3" s="1"/>
  <c r="E364" i="3"/>
  <c r="F364" i="3" s="1"/>
  <c r="E365" i="3"/>
  <c r="F365" i="3" s="1"/>
  <c r="E366" i="3"/>
  <c r="F366" i="3" s="1"/>
  <c r="E367" i="3"/>
  <c r="F367" i="3" s="1"/>
  <c r="E368" i="3"/>
  <c r="F368" i="3" s="1"/>
  <c r="E369" i="3"/>
  <c r="F369" i="3" s="1"/>
  <c r="E370" i="3"/>
  <c r="F370" i="3" s="1"/>
  <c r="E371" i="3"/>
  <c r="F371" i="3" s="1"/>
  <c r="E372" i="3"/>
  <c r="F372" i="3" s="1"/>
  <c r="E373" i="3"/>
  <c r="F373" i="3" s="1"/>
  <c r="E374" i="3"/>
  <c r="F374" i="3" s="1"/>
  <c r="E375" i="3"/>
  <c r="F375" i="3" s="1"/>
  <c r="E376" i="3"/>
  <c r="F376" i="3" s="1"/>
  <c r="E377" i="3"/>
  <c r="F377" i="3" s="1"/>
  <c r="E378" i="3"/>
  <c r="F378" i="3" s="1"/>
  <c r="E379" i="3"/>
  <c r="F379" i="3" s="1"/>
  <c r="E380" i="3"/>
  <c r="F380" i="3" s="1"/>
  <c r="E381" i="3"/>
  <c r="F381" i="3" s="1"/>
  <c r="E382" i="3"/>
  <c r="F382" i="3" s="1"/>
  <c r="E383" i="3"/>
  <c r="F383" i="3" s="1"/>
  <c r="E384" i="3"/>
  <c r="F384" i="3" s="1"/>
  <c r="E385" i="3"/>
  <c r="F385" i="3" s="1"/>
  <c r="E386" i="3"/>
  <c r="F386" i="3" s="1"/>
  <c r="E387" i="3"/>
  <c r="F387" i="3" s="1"/>
  <c r="E388" i="3"/>
  <c r="F388" i="3" s="1"/>
  <c r="E389" i="3"/>
  <c r="F389" i="3" s="1"/>
  <c r="E390" i="3"/>
  <c r="F390" i="3" s="1"/>
  <c r="E391" i="3"/>
  <c r="F391" i="3" s="1"/>
  <c r="E392" i="3"/>
  <c r="F392" i="3" s="1"/>
  <c r="E393" i="3"/>
  <c r="F393" i="3" s="1"/>
  <c r="E394" i="3"/>
  <c r="F394" i="3" s="1"/>
  <c r="E395" i="3"/>
  <c r="F395" i="3" s="1"/>
  <c r="E396" i="3"/>
  <c r="F396" i="3" s="1"/>
  <c r="E397" i="3"/>
  <c r="F397" i="3" s="1"/>
  <c r="E398" i="3"/>
  <c r="F398" i="3" s="1"/>
  <c r="E399" i="3"/>
  <c r="F399" i="3" s="1"/>
  <c r="E400" i="3"/>
  <c r="F400" i="3" s="1"/>
  <c r="E401" i="3"/>
  <c r="F401" i="3" s="1"/>
  <c r="E402" i="3"/>
  <c r="F402" i="3" s="1"/>
  <c r="E403" i="3"/>
  <c r="F403" i="3" s="1"/>
  <c r="E404" i="3"/>
  <c r="F404" i="3" s="1"/>
  <c r="E405" i="3"/>
  <c r="F405" i="3" s="1"/>
  <c r="E406" i="3"/>
  <c r="F406" i="3" s="1"/>
  <c r="E407" i="3"/>
  <c r="F407" i="3" s="1"/>
  <c r="E408" i="3"/>
  <c r="F408" i="3" s="1"/>
  <c r="E409" i="3"/>
  <c r="F409" i="3" s="1"/>
  <c r="E410" i="3"/>
  <c r="F410" i="3" s="1"/>
  <c r="E411" i="3"/>
  <c r="F411" i="3" s="1"/>
  <c r="E412" i="3"/>
  <c r="F412" i="3" s="1"/>
  <c r="E413" i="3"/>
  <c r="F413" i="3" s="1"/>
  <c r="E414" i="3"/>
  <c r="F414" i="3" s="1"/>
  <c r="E415" i="3"/>
  <c r="F415" i="3" s="1"/>
  <c r="E416" i="3"/>
  <c r="F416" i="3" s="1"/>
  <c r="E417" i="3"/>
  <c r="F417" i="3" s="1"/>
  <c r="E418" i="3"/>
  <c r="F418" i="3" s="1"/>
  <c r="E419" i="3"/>
  <c r="F419" i="3" s="1"/>
  <c r="E420" i="3"/>
  <c r="F420" i="3" s="1"/>
  <c r="E421" i="3"/>
  <c r="F421" i="3" s="1"/>
  <c r="E422" i="3"/>
  <c r="F422" i="3" s="1"/>
  <c r="E423" i="3"/>
  <c r="F423" i="3" s="1"/>
  <c r="E424" i="3"/>
  <c r="F424" i="3" s="1"/>
  <c r="E425" i="3"/>
  <c r="F425" i="3" s="1"/>
  <c r="E426" i="3"/>
  <c r="F426" i="3" s="1"/>
  <c r="E427" i="3"/>
  <c r="F427" i="3" s="1"/>
  <c r="E428" i="3"/>
  <c r="F428" i="3" s="1"/>
  <c r="E429" i="3"/>
  <c r="F429" i="3" s="1"/>
  <c r="E430" i="3"/>
  <c r="F430" i="3" s="1"/>
  <c r="E431" i="3"/>
  <c r="F431" i="3" s="1"/>
  <c r="E432" i="3"/>
  <c r="F432" i="3" s="1"/>
  <c r="E433" i="3"/>
  <c r="F433" i="3" s="1"/>
  <c r="E434" i="3"/>
  <c r="F434" i="3" s="1"/>
  <c r="E435" i="3"/>
  <c r="F435" i="3" s="1"/>
  <c r="E436" i="3"/>
  <c r="F436" i="3" s="1"/>
  <c r="E437" i="3"/>
  <c r="F437" i="3" s="1"/>
  <c r="E438" i="3"/>
  <c r="F438" i="3" s="1"/>
  <c r="E439" i="3"/>
  <c r="F439" i="3" s="1"/>
  <c r="E440" i="3"/>
  <c r="F440" i="3" s="1"/>
  <c r="E441" i="3"/>
  <c r="F441" i="3" s="1"/>
  <c r="E442" i="3"/>
  <c r="F442" i="3" s="1"/>
  <c r="E443" i="3"/>
  <c r="F443" i="3" s="1"/>
  <c r="E444" i="3"/>
  <c r="F444" i="3" s="1"/>
  <c r="E445" i="3"/>
  <c r="F445" i="3" s="1"/>
  <c r="E446" i="3"/>
  <c r="F446" i="3" s="1"/>
  <c r="E447" i="3"/>
  <c r="F447" i="3" s="1"/>
  <c r="E448" i="3"/>
  <c r="F448" i="3" s="1"/>
  <c r="E449" i="3"/>
  <c r="F449" i="3" s="1"/>
  <c r="E450" i="3"/>
  <c r="F450" i="3" s="1"/>
  <c r="E451" i="3"/>
  <c r="F451" i="3" s="1"/>
  <c r="E452" i="3"/>
  <c r="F452" i="3" s="1"/>
  <c r="E453" i="3"/>
  <c r="F453" i="3" s="1"/>
  <c r="E454" i="3"/>
  <c r="F454" i="3" s="1"/>
  <c r="E455" i="3"/>
  <c r="F455" i="3" s="1"/>
  <c r="E456" i="3"/>
  <c r="F456" i="3" s="1"/>
  <c r="E457" i="3"/>
  <c r="F457" i="3" s="1"/>
  <c r="E458" i="3"/>
  <c r="F458" i="3" s="1"/>
  <c r="E459" i="3"/>
  <c r="F459" i="3" s="1"/>
  <c r="E460" i="3"/>
  <c r="F460" i="3" s="1"/>
  <c r="E461" i="3"/>
  <c r="F461" i="3" s="1"/>
  <c r="E462" i="3"/>
  <c r="F462" i="3" s="1"/>
  <c r="E463" i="3"/>
  <c r="F463" i="3" s="1"/>
  <c r="E464" i="3"/>
  <c r="F464" i="3" s="1"/>
  <c r="E465" i="3"/>
  <c r="F465" i="3" s="1"/>
  <c r="E466" i="3"/>
  <c r="F466" i="3" s="1"/>
  <c r="E467" i="3"/>
  <c r="F467" i="3" s="1"/>
  <c r="E468" i="3"/>
  <c r="F468" i="3" s="1"/>
  <c r="E469" i="3"/>
  <c r="F469" i="3" s="1"/>
  <c r="E470" i="3"/>
  <c r="F470" i="3" s="1"/>
  <c r="E471" i="3"/>
  <c r="F471" i="3" s="1"/>
  <c r="E472" i="3"/>
  <c r="F472" i="3" s="1"/>
  <c r="E473" i="3"/>
  <c r="F473" i="3" s="1"/>
  <c r="E474" i="3"/>
  <c r="F474" i="3" s="1"/>
  <c r="E475" i="3"/>
  <c r="F475" i="3" s="1"/>
  <c r="E476" i="3"/>
  <c r="F476" i="3" s="1"/>
  <c r="E477" i="3"/>
  <c r="F477" i="3" s="1"/>
  <c r="E478" i="3"/>
  <c r="F478" i="3" s="1"/>
  <c r="E479" i="3"/>
  <c r="F479" i="3" s="1"/>
  <c r="E480" i="3"/>
  <c r="F480" i="3" s="1"/>
  <c r="E481" i="3"/>
  <c r="F481" i="3" s="1"/>
  <c r="E482" i="3"/>
  <c r="F482" i="3" s="1"/>
  <c r="E483" i="3"/>
  <c r="F483" i="3" s="1"/>
  <c r="E484" i="3"/>
  <c r="F484" i="3" s="1"/>
  <c r="E485" i="3"/>
  <c r="F485" i="3" s="1"/>
  <c r="E486" i="3"/>
  <c r="F486" i="3" s="1"/>
  <c r="E487" i="3"/>
  <c r="F487" i="3" s="1"/>
  <c r="E488" i="3"/>
  <c r="F488" i="3" s="1"/>
  <c r="E489" i="3"/>
  <c r="F489" i="3" s="1"/>
  <c r="E490" i="3"/>
  <c r="F490" i="3" s="1"/>
  <c r="E491" i="3"/>
  <c r="F491" i="3" s="1"/>
  <c r="E492" i="3"/>
  <c r="F492" i="3" s="1"/>
  <c r="E493" i="3"/>
  <c r="F493" i="3" s="1"/>
  <c r="E494" i="3"/>
  <c r="F494" i="3" s="1"/>
  <c r="E495" i="3"/>
  <c r="F495" i="3" s="1"/>
  <c r="E496" i="3"/>
  <c r="F496" i="3" s="1"/>
  <c r="E497" i="3"/>
  <c r="F497" i="3" s="1"/>
  <c r="E498" i="3"/>
  <c r="F498" i="3" s="1"/>
  <c r="E499" i="3"/>
  <c r="F499" i="3" s="1"/>
  <c r="E500" i="3"/>
  <c r="F500" i="3" s="1"/>
  <c r="E501" i="3"/>
  <c r="F501" i="3" s="1"/>
  <c r="E502" i="3"/>
  <c r="F502" i="3" s="1"/>
  <c r="E503" i="3"/>
  <c r="F503" i="3" s="1"/>
  <c r="E504" i="3"/>
  <c r="F504" i="3" s="1"/>
  <c r="E505" i="3"/>
  <c r="F505" i="3" s="1"/>
  <c r="E506" i="3"/>
  <c r="F506" i="3" s="1"/>
  <c r="E507" i="3"/>
  <c r="F507" i="3" s="1"/>
  <c r="E508" i="3"/>
  <c r="F508" i="3" s="1"/>
  <c r="E509" i="3"/>
  <c r="F509" i="3" s="1"/>
  <c r="E510" i="3"/>
  <c r="F510" i="3" s="1"/>
  <c r="E511" i="3"/>
  <c r="F511" i="3" s="1"/>
  <c r="E512" i="3"/>
  <c r="F512" i="3" s="1"/>
  <c r="E513" i="3"/>
  <c r="F513" i="3" s="1"/>
  <c r="E514" i="3"/>
  <c r="F514" i="3" s="1"/>
  <c r="E515" i="3"/>
  <c r="F515" i="3" s="1"/>
  <c r="E516" i="3"/>
  <c r="F516" i="3" s="1"/>
  <c r="E517" i="3"/>
  <c r="F517" i="3" s="1"/>
  <c r="E518" i="3"/>
  <c r="F518" i="3" s="1"/>
  <c r="E519" i="3"/>
  <c r="F519" i="3" s="1"/>
  <c r="E520" i="3"/>
  <c r="F520" i="3" s="1"/>
  <c r="E521" i="3"/>
  <c r="F521" i="3" s="1"/>
  <c r="E522" i="3"/>
  <c r="F522" i="3" s="1"/>
  <c r="E523" i="3"/>
  <c r="F523" i="3" s="1"/>
  <c r="E524" i="3"/>
  <c r="F524" i="3" s="1"/>
  <c r="E525" i="3"/>
  <c r="F525" i="3" s="1"/>
  <c r="E526" i="3"/>
  <c r="F526" i="3" s="1"/>
  <c r="E527" i="3"/>
  <c r="F527" i="3" s="1"/>
  <c r="E528" i="3"/>
  <c r="F528" i="3" s="1"/>
  <c r="E529" i="3"/>
  <c r="F529" i="3" s="1"/>
  <c r="E530" i="3"/>
  <c r="F530" i="3" s="1"/>
  <c r="E531" i="3"/>
  <c r="F531" i="3" s="1"/>
  <c r="E532" i="3"/>
  <c r="F532" i="3" s="1"/>
  <c r="E533" i="3"/>
  <c r="F533" i="3" s="1"/>
  <c r="E534" i="3"/>
  <c r="F534" i="3" s="1"/>
  <c r="E535" i="3"/>
  <c r="F535" i="3" s="1"/>
  <c r="E536" i="3"/>
  <c r="F536" i="3" s="1"/>
  <c r="E537" i="3"/>
  <c r="F537" i="3" s="1"/>
  <c r="E538" i="3"/>
  <c r="F538" i="3" s="1"/>
  <c r="E539" i="3"/>
  <c r="F539" i="3" s="1"/>
  <c r="E540" i="3"/>
  <c r="F540" i="3" s="1"/>
  <c r="E541" i="3"/>
  <c r="F541" i="3" s="1"/>
  <c r="E542" i="3"/>
  <c r="F542" i="3" s="1"/>
  <c r="E543" i="3"/>
  <c r="F543" i="3" s="1"/>
  <c r="E544" i="3"/>
  <c r="F544" i="3" s="1"/>
  <c r="E545" i="3"/>
  <c r="F545" i="3" s="1"/>
  <c r="E546" i="3"/>
  <c r="F546" i="3" s="1"/>
  <c r="E547" i="3"/>
  <c r="F547" i="3" s="1"/>
  <c r="E548" i="3"/>
  <c r="F548" i="3" s="1"/>
  <c r="E549" i="3"/>
  <c r="F549" i="3" s="1"/>
  <c r="E550" i="3"/>
  <c r="F550" i="3" s="1"/>
  <c r="E551" i="3"/>
  <c r="F551" i="3" s="1"/>
  <c r="E552" i="3"/>
  <c r="F552" i="3" s="1"/>
  <c r="E553" i="3"/>
  <c r="F553" i="3" s="1"/>
  <c r="E554" i="3"/>
  <c r="F554" i="3" s="1"/>
  <c r="E555" i="3"/>
  <c r="F555" i="3" s="1"/>
  <c r="E556" i="3"/>
  <c r="F556" i="3" s="1"/>
  <c r="E557" i="3"/>
  <c r="F557" i="3" s="1"/>
  <c r="E558" i="3"/>
  <c r="F558" i="3" s="1"/>
  <c r="E559" i="3"/>
  <c r="F559" i="3" s="1"/>
  <c r="E560" i="3"/>
  <c r="F560" i="3" s="1"/>
  <c r="E561" i="3"/>
  <c r="F561" i="3" s="1"/>
  <c r="E562" i="3"/>
  <c r="F562" i="3" s="1"/>
  <c r="E563" i="3"/>
  <c r="F563" i="3" s="1"/>
  <c r="E564" i="3"/>
  <c r="F564" i="3" s="1"/>
  <c r="E565" i="3"/>
  <c r="F565" i="3" s="1"/>
  <c r="E566" i="3"/>
  <c r="F566" i="3" s="1"/>
  <c r="E567" i="3"/>
  <c r="F567" i="3" s="1"/>
  <c r="E568" i="3"/>
  <c r="F568" i="3" s="1"/>
  <c r="E569" i="3"/>
  <c r="F569" i="3" s="1"/>
  <c r="E570" i="3"/>
  <c r="F570" i="3" s="1"/>
  <c r="E571" i="3"/>
  <c r="F571" i="3" s="1"/>
  <c r="E572" i="3"/>
  <c r="F572" i="3" s="1"/>
  <c r="E573" i="3"/>
  <c r="F573" i="3" s="1"/>
  <c r="E574" i="3"/>
  <c r="F574" i="3" s="1"/>
  <c r="E575" i="3"/>
  <c r="F575" i="3" s="1"/>
  <c r="E576" i="3"/>
  <c r="F576" i="3" s="1"/>
  <c r="E577" i="3"/>
  <c r="F577" i="3" s="1"/>
  <c r="E578" i="3"/>
  <c r="F578" i="3" s="1"/>
  <c r="E579" i="3"/>
  <c r="F579" i="3" s="1"/>
  <c r="E580" i="3"/>
  <c r="F580" i="3" s="1"/>
  <c r="E581" i="3"/>
  <c r="F581" i="3" s="1"/>
  <c r="E582" i="3"/>
  <c r="F582" i="3" s="1"/>
  <c r="E583" i="3"/>
  <c r="F583" i="3" s="1"/>
  <c r="E584" i="3"/>
  <c r="F584" i="3" s="1"/>
  <c r="E585" i="3"/>
  <c r="F585" i="3" s="1"/>
  <c r="E586" i="3"/>
  <c r="F586" i="3" s="1"/>
  <c r="E587" i="3"/>
  <c r="F587" i="3" s="1"/>
  <c r="E588" i="3"/>
  <c r="F588" i="3" s="1"/>
  <c r="E589" i="3"/>
  <c r="F589" i="3" s="1"/>
  <c r="E590" i="3"/>
  <c r="F590" i="3" s="1"/>
  <c r="E591" i="3"/>
  <c r="F591" i="3" s="1"/>
  <c r="E592" i="3"/>
  <c r="F592" i="3" s="1"/>
  <c r="E593" i="3"/>
  <c r="F593" i="3" s="1"/>
  <c r="E594" i="3"/>
  <c r="F594" i="3" s="1"/>
  <c r="E595" i="3"/>
  <c r="F595" i="3" s="1"/>
  <c r="E596" i="3"/>
  <c r="F596" i="3" s="1"/>
  <c r="E597" i="3"/>
  <c r="F597" i="3" s="1"/>
  <c r="E598" i="3"/>
  <c r="F598" i="3" s="1"/>
  <c r="E599" i="3"/>
  <c r="F599" i="3" s="1"/>
  <c r="E600" i="3"/>
  <c r="F600" i="3" s="1"/>
  <c r="E601" i="3"/>
  <c r="F601" i="3" s="1"/>
  <c r="E602" i="3"/>
  <c r="F602" i="3" s="1"/>
  <c r="E603" i="3"/>
  <c r="F603" i="3" s="1"/>
  <c r="E604" i="3"/>
  <c r="F604" i="3" s="1"/>
  <c r="E605" i="3"/>
  <c r="F605" i="3" s="1"/>
  <c r="E606" i="3"/>
  <c r="F606" i="3" s="1"/>
  <c r="E607" i="3"/>
  <c r="F607" i="3" s="1"/>
  <c r="E608" i="3"/>
  <c r="F608" i="3" s="1"/>
  <c r="E609" i="3"/>
  <c r="F609" i="3" s="1"/>
  <c r="E610" i="3"/>
  <c r="F610" i="3" s="1"/>
  <c r="E611" i="3"/>
  <c r="F611" i="3" s="1"/>
  <c r="G3" i="3" l="1"/>
  <c r="G262" i="3"/>
  <c r="G4" i="3" l="1"/>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205" i="3"/>
  <c r="G206" i="3"/>
  <c r="G207" i="3"/>
  <c r="G208" i="3"/>
  <c r="G209" i="3"/>
  <c r="G210" i="3"/>
  <c r="G211" i="3"/>
  <c r="G212" i="3"/>
  <c r="G213" i="3"/>
  <c r="G214" i="3"/>
  <c r="G215" i="3"/>
  <c r="G216" i="3"/>
  <c r="G217" i="3"/>
  <c r="G218" i="3"/>
  <c r="G219" i="3"/>
  <c r="G220" i="3"/>
  <c r="G221" i="3"/>
  <c r="G222" i="3"/>
  <c r="G223" i="3"/>
  <c r="G224" i="3"/>
  <c r="G225" i="3"/>
  <c r="G226" i="3"/>
  <c r="G227" i="3"/>
  <c r="G228" i="3"/>
  <c r="G229" i="3"/>
  <c r="G230" i="3"/>
  <c r="G231" i="3"/>
  <c r="G232" i="3"/>
  <c r="G233" i="3"/>
  <c r="G234" i="3"/>
  <c r="G235" i="3"/>
  <c r="G236" i="3"/>
  <c r="G237" i="3"/>
  <c r="G238" i="3"/>
  <c r="G239" i="3"/>
  <c r="G240" i="3"/>
  <c r="G241" i="3"/>
  <c r="G242" i="3"/>
  <c r="G243" i="3"/>
  <c r="G244" i="3"/>
  <c r="G245" i="3"/>
  <c r="G246" i="3"/>
  <c r="G247" i="3"/>
  <c r="G248" i="3"/>
  <c r="G249" i="3"/>
  <c r="G250" i="3"/>
  <c r="G251" i="3"/>
  <c r="G252" i="3"/>
  <c r="G253" i="3"/>
  <c r="G254" i="3"/>
  <c r="G255" i="3"/>
  <c r="G256" i="3"/>
  <c r="G257" i="3"/>
  <c r="G258" i="3"/>
  <c r="G259" i="3"/>
  <c r="G260" i="3"/>
  <c r="G261" i="3"/>
  <c r="G263" i="3"/>
  <c r="G264" i="3"/>
  <c r="G265" i="3"/>
  <c r="G266" i="3"/>
  <c r="G267" i="3"/>
  <c r="G268" i="3"/>
  <c r="G269" i="3"/>
  <c r="G270" i="3"/>
  <c r="G271" i="3"/>
  <c r="G272" i="3"/>
  <c r="G273" i="3"/>
  <c r="G274" i="3"/>
  <c r="G275" i="3"/>
  <c r="G276" i="3"/>
  <c r="G277" i="3"/>
  <c r="G278" i="3"/>
  <c r="G279" i="3"/>
  <c r="G280" i="3"/>
  <c r="G281" i="3"/>
  <c r="G282" i="3"/>
  <c r="G283" i="3"/>
  <c r="G284" i="3"/>
  <c r="G285" i="3"/>
  <c r="G286" i="3"/>
  <c r="G287" i="3"/>
  <c r="G288" i="3"/>
  <c r="G289" i="3"/>
  <c r="G290" i="3"/>
  <c r="G291" i="3"/>
  <c r="G292" i="3"/>
  <c r="G293" i="3"/>
  <c r="G294" i="3"/>
  <c r="G295" i="3"/>
  <c r="G296" i="3"/>
  <c r="G297" i="3"/>
  <c r="G298" i="3"/>
  <c r="G299" i="3"/>
  <c r="G300" i="3"/>
  <c r="G301" i="3"/>
  <c r="G302" i="3"/>
  <c r="G303" i="3"/>
  <c r="G304" i="3"/>
  <c r="G305" i="3"/>
  <c r="G306" i="3"/>
  <c r="G307" i="3"/>
  <c r="G308" i="3"/>
  <c r="G309" i="3"/>
  <c r="G310" i="3"/>
  <c r="G311" i="3"/>
  <c r="G312" i="3"/>
  <c r="G313" i="3"/>
  <c r="G314" i="3"/>
  <c r="G315" i="3"/>
  <c r="G316" i="3"/>
  <c r="G317" i="3"/>
  <c r="G318" i="3"/>
  <c r="G319" i="3"/>
  <c r="G320" i="3"/>
  <c r="G321" i="3"/>
  <c r="G322" i="3"/>
  <c r="G323" i="3"/>
  <c r="G324" i="3"/>
  <c r="G325" i="3"/>
  <c r="G326" i="3"/>
  <c r="G327" i="3"/>
  <c r="G328" i="3"/>
  <c r="G329" i="3"/>
  <c r="G330" i="3"/>
  <c r="G331" i="3"/>
  <c r="G332" i="3"/>
  <c r="G333" i="3"/>
  <c r="G336" i="3"/>
  <c r="G337" i="3"/>
  <c r="G338" i="3"/>
  <c r="G339" i="3"/>
  <c r="G340" i="3"/>
  <c r="G341" i="3"/>
  <c r="G342" i="3"/>
  <c r="G343" i="3"/>
  <c r="G344" i="3"/>
  <c r="G345" i="3"/>
  <c r="G346" i="3"/>
  <c r="G347" i="3"/>
  <c r="G348" i="3"/>
  <c r="G349" i="3"/>
  <c r="G350" i="3"/>
  <c r="G351" i="3"/>
  <c r="G352" i="3"/>
  <c r="G353" i="3"/>
  <c r="G354" i="3"/>
  <c r="G355" i="3"/>
  <c r="G356" i="3"/>
  <c r="G357" i="3"/>
  <c r="G358" i="3"/>
  <c r="G359" i="3"/>
  <c r="G360" i="3"/>
  <c r="G361" i="3"/>
  <c r="G362" i="3"/>
  <c r="G363" i="3"/>
  <c r="G364" i="3"/>
  <c r="G365" i="3"/>
  <c r="G366" i="3"/>
  <c r="G367" i="3"/>
  <c r="G368" i="3"/>
  <c r="G369" i="3"/>
  <c r="G370" i="3"/>
  <c r="G371" i="3"/>
  <c r="G372" i="3"/>
  <c r="G373" i="3"/>
  <c r="G374" i="3"/>
  <c r="G375" i="3"/>
  <c r="G376" i="3"/>
  <c r="G377" i="3"/>
  <c r="G378" i="3"/>
  <c r="G379" i="3"/>
  <c r="G380" i="3"/>
  <c r="G381" i="3"/>
  <c r="G382" i="3"/>
  <c r="G383" i="3"/>
  <c r="G384" i="3"/>
  <c r="G385" i="3"/>
  <c r="G386" i="3"/>
  <c r="G387" i="3"/>
  <c r="G388" i="3"/>
  <c r="G389" i="3"/>
  <c r="G390" i="3"/>
  <c r="G391" i="3"/>
  <c r="G392" i="3"/>
  <c r="G393" i="3"/>
  <c r="G394" i="3"/>
  <c r="G395" i="3"/>
  <c r="G396" i="3"/>
  <c r="G397" i="3"/>
  <c r="G398" i="3"/>
  <c r="G399" i="3"/>
  <c r="G400" i="3"/>
  <c r="G401" i="3"/>
  <c r="G402" i="3"/>
  <c r="G403" i="3"/>
  <c r="G404" i="3"/>
  <c r="G405" i="3"/>
  <c r="G406" i="3"/>
  <c r="G407" i="3"/>
  <c r="G408" i="3"/>
  <c r="G409" i="3"/>
  <c r="G410" i="3"/>
  <c r="G411" i="3"/>
  <c r="G412" i="3"/>
  <c r="G413" i="3"/>
  <c r="G414" i="3"/>
  <c r="G415" i="3"/>
  <c r="G416" i="3"/>
  <c r="G417" i="3"/>
  <c r="G418" i="3"/>
  <c r="G419" i="3"/>
  <c r="G420" i="3"/>
  <c r="G421" i="3"/>
  <c r="G422" i="3"/>
  <c r="G423" i="3"/>
  <c r="G424" i="3"/>
  <c r="G425" i="3"/>
  <c r="G426" i="3"/>
  <c r="G427" i="3"/>
  <c r="G428" i="3"/>
  <c r="G429" i="3"/>
  <c r="G430" i="3"/>
  <c r="G431" i="3"/>
  <c r="G432" i="3"/>
  <c r="G433" i="3"/>
  <c r="G434" i="3"/>
  <c r="G435" i="3"/>
  <c r="G436" i="3"/>
  <c r="G437" i="3"/>
  <c r="G438" i="3"/>
  <c r="G439" i="3"/>
  <c r="G440" i="3"/>
  <c r="G441" i="3"/>
  <c r="G442" i="3"/>
  <c r="G443" i="3"/>
  <c r="G444" i="3"/>
  <c r="G445" i="3"/>
  <c r="G446" i="3"/>
  <c r="G447" i="3"/>
  <c r="G448" i="3"/>
  <c r="G449" i="3"/>
  <c r="G450" i="3"/>
  <c r="G451" i="3"/>
  <c r="G452" i="3"/>
  <c r="G453" i="3"/>
  <c r="G454" i="3"/>
  <c r="G455" i="3"/>
  <c r="G456" i="3"/>
  <c r="G457" i="3"/>
  <c r="G458" i="3"/>
  <c r="G459" i="3"/>
  <c r="G460" i="3"/>
  <c r="G461" i="3"/>
  <c r="G462" i="3"/>
  <c r="G463" i="3"/>
  <c r="G464" i="3"/>
  <c r="G465" i="3"/>
  <c r="G466" i="3"/>
  <c r="G467" i="3"/>
  <c r="G468" i="3"/>
  <c r="G469" i="3"/>
  <c r="G470" i="3"/>
  <c r="G471" i="3"/>
  <c r="G472" i="3"/>
  <c r="G473" i="3"/>
  <c r="G474" i="3"/>
  <c r="G475" i="3"/>
  <c r="G476" i="3"/>
  <c r="G477" i="3"/>
  <c r="G478" i="3"/>
  <c r="G479" i="3"/>
  <c r="G480" i="3"/>
  <c r="G481" i="3"/>
  <c r="G482" i="3"/>
  <c r="G483" i="3"/>
  <c r="G484" i="3"/>
  <c r="G485" i="3"/>
  <c r="G486" i="3"/>
  <c r="G487" i="3"/>
  <c r="G488" i="3"/>
  <c r="G489" i="3"/>
  <c r="G490" i="3"/>
  <c r="G491" i="3"/>
  <c r="G492" i="3"/>
  <c r="G493" i="3"/>
  <c r="G494" i="3"/>
  <c r="G495" i="3"/>
  <c r="G496" i="3"/>
  <c r="G497" i="3"/>
  <c r="G498" i="3"/>
  <c r="G499" i="3"/>
  <c r="G500" i="3"/>
  <c r="G501" i="3"/>
  <c r="G502" i="3"/>
  <c r="G503" i="3"/>
  <c r="G504" i="3"/>
  <c r="G505" i="3"/>
  <c r="G506" i="3"/>
  <c r="G507" i="3"/>
  <c r="G508" i="3"/>
  <c r="G509" i="3"/>
  <c r="G510" i="3"/>
  <c r="G511" i="3"/>
  <c r="G512" i="3"/>
  <c r="G513" i="3"/>
  <c r="G514" i="3"/>
  <c r="G515" i="3"/>
  <c r="G516" i="3"/>
  <c r="G517" i="3"/>
  <c r="G518" i="3"/>
  <c r="G519" i="3"/>
  <c r="G520" i="3"/>
  <c r="G521" i="3"/>
  <c r="G522" i="3"/>
  <c r="G523" i="3"/>
  <c r="G524" i="3"/>
  <c r="G525" i="3"/>
  <c r="G526" i="3"/>
  <c r="G527" i="3"/>
  <c r="G528" i="3"/>
  <c r="G529" i="3"/>
  <c r="G530" i="3"/>
  <c r="G531" i="3"/>
  <c r="G532" i="3"/>
  <c r="G533" i="3"/>
  <c r="G534" i="3"/>
  <c r="G535" i="3"/>
  <c r="G536" i="3"/>
  <c r="G537" i="3"/>
  <c r="G538" i="3"/>
  <c r="G539" i="3"/>
  <c r="G540" i="3"/>
  <c r="G541" i="3"/>
  <c r="G542" i="3"/>
  <c r="G543" i="3"/>
  <c r="G544" i="3"/>
  <c r="G545" i="3"/>
  <c r="G546" i="3"/>
  <c r="G547" i="3"/>
  <c r="G548" i="3"/>
  <c r="G549" i="3"/>
  <c r="G550" i="3"/>
  <c r="G551" i="3"/>
  <c r="G552" i="3"/>
  <c r="G553" i="3"/>
  <c r="G554" i="3"/>
  <c r="G555" i="3"/>
  <c r="G556" i="3"/>
  <c r="G557" i="3"/>
  <c r="G558" i="3"/>
  <c r="G559" i="3"/>
  <c r="G560" i="3"/>
  <c r="G561" i="3"/>
  <c r="G562" i="3"/>
  <c r="G563" i="3"/>
  <c r="G564" i="3"/>
  <c r="G565" i="3"/>
  <c r="G566" i="3"/>
  <c r="G567" i="3"/>
  <c r="G568" i="3"/>
  <c r="G569" i="3"/>
  <c r="G570" i="3"/>
  <c r="G571" i="3"/>
  <c r="G572" i="3"/>
  <c r="G573" i="3"/>
  <c r="G574" i="3"/>
  <c r="G575" i="3"/>
  <c r="G576" i="3"/>
  <c r="G577" i="3"/>
  <c r="G578" i="3"/>
  <c r="G579" i="3"/>
  <c r="G580" i="3"/>
  <c r="G581" i="3"/>
  <c r="G582" i="3"/>
  <c r="G583" i="3"/>
  <c r="G584" i="3"/>
  <c r="G585" i="3"/>
  <c r="G586" i="3"/>
  <c r="G587" i="3"/>
  <c r="G588" i="3"/>
  <c r="G589" i="3"/>
  <c r="G590" i="3"/>
  <c r="G591" i="3"/>
  <c r="G592" i="3"/>
  <c r="G593" i="3"/>
  <c r="G594" i="3"/>
  <c r="G595" i="3"/>
  <c r="G596" i="3"/>
  <c r="J596" i="3" s="1"/>
  <c r="G597" i="3"/>
  <c r="G598" i="3"/>
  <c r="G599" i="3"/>
  <c r="G600" i="3"/>
  <c r="G601" i="3"/>
  <c r="G602" i="3"/>
  <c r="G603" i="3"/>
  <c r="G604" i="3"/>
  <c r="G605" i="3"/>
  <c r="G606" i="3"/>
  <c r="G607" i="3"/>
  <c r="G608" i="3"/>
  <c r="G609" i="3"/>
  <c r="J4" i="3" l="1"/>
  <c r="K4" i="3" s="1"/>
  <c r="J5" i="3"/>
  <c r="K5" i="3" s="1"/>
  <c r="J6" i="3"/>
  <c r="K6" i="3" s="1"/>
  <c r="J7" i="3"/>
  <c r="K7" i="3" s="1"/>
  <c r="J8" i="3"/>
  <c r="K8" i="3" s="1"/>
  <c r="J9" i="3"/>
  <c r="K9" i="3" s="1"/>
  <c r="J10" i="3"/>
  <c r="K10" i="3" s="1"/>
  <c r="J11" i="3"/>
  <c r="K11" i="3" s="1"/>
  <c r="J12" i="3"/>
  <c r="K12" i="3" s="1"/>
  <c r="J13" i="3"/>
  <c r="K13" i="3" s="1"/>
  <c r="J14" i="3"/>
  <c r="K14" i="3" s="1"/>
  <c r="J15" i="3"/>
  <c r="K15" i="3" s="1"/>
  <c r="J16" i="3"/>
  <c r="K16" i="3" s="1"/>
  <c r="J17" i="3"/>
  <c r="K17" i="3" s="1"/>
  <c r="J18" i="3"/>
  <c r="K18" i="3" s="1"/>
  <c r="J19" i="3"/>
  <c r="K19" i="3" s="1"/>
  <c r="J20" i="3"/>
  <c r="K20" i="3" s="1"/>
  <c r="J21" i="3"/>
  <c r="K21" i="3" s="1"/>
  <c r="J22" i="3"/>
  <c r="K22" i="3" s="1"/>
  <c r="J23" i="3"/>
  <c r="K23" i="3" s="1"/>
  <c r="J24" i="3"/>
  <c r="K24" i="3" s="1"/>
  <c r="J25" i="3"/>
  <c r="K25" i="3" s="1"/>
  <c r="J26" i="3"/>
  <c r="K26" i="3" s="1"/>
  <c r="J27" i="3"/>
  <c r="K27" i="3" s="1"/>
  <c r="J28" i="3"/>
  <c r="K28" i="3" s="1"/>
  <c r="J29" i="3"/>
  <c r="K29" i="3" s="1"/>
  <c r="J30" i="3"/>
  <c r="K30" i="3" s="1"/>
  <c r="J31" i="3"/>
  <c r="K31" i="3" s="1"/>
  <c r="J32" i="3"/>
  <c r="K32" i="3" s="1"/>
  <c r="J33" i="3"/>
  <c r="K33" i="3" s="1"/>
  <c r="J34" i="3"/>
  <c r="K34" i="3" s="1"/>
  <c r="J35" i="3"/>
  <c r="K35" i="3" s="1"/>
  <c r="J36" i="3"/>
  <c r="K36" i="3" s="1"/>
  <c r="J37" i="3"/>
  <c r="K37" i="3" s="1"/>
  <c r="J38" i="3"/>
  <c r="K38" i="3" s="1"/>
  <c r="J39" i="3"/>
  <c r="K39" i="3" s="1"/>
  <c r="J40" i="3"/>
  <c r="K40" i="3" s="1"/>
  <c r="J41" i="3"/>
  <c r="K41" i="3" s="1"/>
  <c r="J42" i="3"/>
  <c r="K42" i="3" s="1"/>
  <c r="J43" i="3"/>
  <c r="K43" i="3" s="1"/>
  <c r="J44" i="3"/>
  <c r="K44" i="3" s="1"/>
  <c r="J45" i="3"/>
  <c r="K45" i="3" s="1"/>
  <c r="J46" i="3"/>
  <c r="K46" i="3" s="1"/>
  <c r="J47" i="3"/>
  <c r="K47" i="3" s="1"/>
  <c r="J48" i="3"/>
  <c r="K48" i="3" s="1"/>
  <c r="J49" i="3"/>
  <c r="K49" i="3" s="1"/>
  <c r="J50" i="3"/>
  <c r="K50" i="3" s="1"/>
  <c r="J51" i="3"/>
  <c r="K51" i="3" s="1"/>
  <c r="J52" i="3"/>
  <c r="K52" i="3" s="1"/>
  <c r="J53" i="3"/>
  <c r="K53" i="3" s="1"/>
  <c r="J54" i="3"/>
  <c r="K54" i="3" s="1"/>
  <c r="J55" i="3"/>
  <c r="K55" i="3" s="1"/>
  <c r="J56" i="3"/>
  <c r="K56" i="3" s="1"/>
  <c r="J57" i="3"/>
  <c r="K57" i="3" s="1"/>
  <c r="J58" i="3"/>
  <c r="K58" i="3" s="1"/>
  <c r="J59" i="3"/>
  <c r="K59" i="3" s="1"/>
  <c r="J60" i="3"/>
  <c r="K60" i="3" s="1"/>
  <c r="J61" i="3"/>
  <c r="K61" i="3" s="1"/>
  <c r="J62" i="3"/>
  <c r="K62" i="3" s="1"/>
  <c r="J63" i="3"/>
  <c r="K63" i="3" s="1"/>
  <c r="J64" i="3"/>
  <c r="K64" i="3" s="1"/>
  <c r="J65" i="3"/>
  <c r="K65" i="3" s="1"/>
  <c r="J66" i="3"/>
  <c r="K66" i="3" s="1"/>
  <c r="J67" i="3"/>
  <c r="K67" i="3" s="1"/>
  <c r="J68" i="3"/>
  <c r="K68" i="3" s="1"/>
  <c r="J69" i="3"/>
  <c r="K69" i="3" s="1"/>
  <c r="J70" i="3"/>
  <c r="K70" i="3" s="1"/>
  <c r="J71" i="3"/>
  <c r="K71" i="3" s="1"/>
  <c r="J72" i="3"/>
  <c r="K72" i="3" s="1"/>
  <c r="J73" i="3"/>
  <c r="K73" i="3" s="1"/>
  <c r="J74" i="3"/>
  <c r="K74" i="3" s="1"/>
  <c r="J75" i="3"/>
  <c r="K75" i="3" s="1"/>
  <c r="J76" i="3"/>
  <c r="K76" i="3" s="1"/>
  <c r="J77" i="3"/>
  <c r="K77" i="3" s="1"/>
  <c r="J78" i="3"/>
  <c r="K78" i="3" s="1"/>
  <c r="J79" i="3"/>
  <c r="K79" i="3" s="1"/>
  <c r="J80" i="3"/>
  <c r="K80" i="3" s="1"/>
  <c r="J81" i="3"/>
  <c r="K81" i="3" s="1"/>
  <c r="J82" i="3"/>
  <c r="K82" i="3" s="1"/>
  <c r="J83" i="3"/>
  <c r="K83" i="3" s="1"/>
  <c r="J84" i="3"/>
  <c r="K84" i="3" s="1"/>
  <c r="J85" i="3"/>
  <c r="K85" i="3" s="1"/>
  <c r="J86" i="3"/>
  <c r="K86" i="3" s="1"/>
  <c r="J87" i="3"/>
  <c r="K87" i="3" s="1"/>
  <c r="J88" i="3"/>
  <c r="K88" i="3" s="1"/>
  <c r="J89" i="3"/>
  <c r="K89" i="3" s="1"/>
  <c r="J90" i="3"/>
  <c r="K90" i="3" s="1"/>
  <c r="J91" i="3"/>
  <c r="K91" i="3" s="1"/>
  <c r="J92" i="3"/>
  <c r="K92" i="3" s="1"/>
  <c r="J93" i="3"/>
  <c r="K93" i="3" s="1"/>
  <c r="J94" i="3"/>
  <c r="K94" i="3" s="1"/>
  <c r="J95" i="3"/>
  <c r="K95" i="3" s="1"/>
  <c r="J96" i="3"/>
  <c r="K96" i="3" s="1"/>
  <c r="J97" i="3"/>
  <c r="K97" i="3" s="1"/>
  <c r="J98" i="3"/>
  <c r="K98" i="3" s="1"/>
  <c r="J99" i="3"/>
  <c r="K99" i="3" s="1"/>
  <c r="J100" i="3"/>
  <c r="K100" i="3" s="1"/>
  <c r="J101" i="3"/>
  <c r="K101" i="3" s="1"/>
  <c r="J102" i="3"/>
  <c r="K102" i="3" s="1"/>
  <c r="J103" i="3"/>
  <c r="K103" i="3" s="1"/>
  <c r="J104" i="3"/>
  <c r="K104" i="3" s="1"/>
  <c r="J105" i="3"/>
  <c r="K105" i="3" s="1"/>
  <c r="J106" i="3"/>
  <c r="K106" i="3" s="1"/>
  <c r="J107" i="3"/>
  <c r="K107" i="3" s="1"/>
  <c r="J108" i="3"/>
  <c r="K108" i="3" s="1"/>
  <c r="J109" i="3"/>
  <c r="K109" i="3" s="1"/>
  <c r="J110" i="3"/>
  <c r="K110" i="3" s="1"/>
  <c r="J111" i="3"/>
  <c r="K111" i="3" s="1"/>
  <c r="J112" i="3"/>
  <c r="K112" i="3" s="1"/>
  <c r="J113" i="3"/>
  <c r="K113" i="3" s="1"/>
  <c r="J114" i="3"/>
  <c r="K114" i="3" s="1"/>
  <c r="J115" i="3"/>
  <c r="K115" i="3" s="1"/>
  <c r="J116" i="3"/>
  <c r="K116" i="3" s="1"/>
  <c r="J117" i="3"/>
  <c r="K117" i="3" s="1"/>
  <c r="J118" i="3"/>
  <c r="K118" i="3" s="1"/>
  <c r="J119" i="3"/>
  <c r="K119" i="3" s="1"/>
  <c r="J120" i="3"/>
  <c r="K120" i="3" s="1"/>
  <c r="J121" i="3"/>
  <c r="K121" i="3" s="1"/>
  <c r="J122" i="3"/>
  <c r="K122" i="3" s="1"/>
  <c r="J123" i="3"/>
  <c r="K123" i="3" s="1"/>
  <c r="J124" i="3"/>
  <c r="K124" i="3" s="1"/>
  <c r="J125" i="3"/>
  <c r="K125" i="3" s="1"/>
  <c r="J126" i="3"/>
  <c r="K126" i="3" s="1"/>
  <c r="J127" i="3"/>
  <c r="K127" i="3" s="1"/>
  <c r="J128" i="3"/>
  <c r="K128" i="3" s="1"/>
  <c r="J129" i="3"/>
  <c r="K129" i="3" s="1"/>
  <c r="J130" i="3"/>
  <c r="K130" i="3" s="1"/>
  <c r="J131" i="3"/>
  <c r="K131" i="3" s="1"/>
  <c r="J132" i="3"/>
  <c r="K132" i="3" s="1"/>
  <c r="J133" i="3"/>
  <c r="K133" i="3" s="1"/>
  <c r="J134" i="3"/>
  <c r="K134" i="3" s="1"/>
  <c r="J135" i="3"/>
  <c r="K135" i="3" s="1"/>
  <c r="J136" i="3"/>
  <c r="K136" i="3" s="1"/>
  <c r="J137" i="3"/>
  <c r="K137" i="3" s="1"/>
  <c r="J138" i="3"/>
  <c r="K138" i="3" s="1"/>
  <c r="J139" i="3"/>
  <c r="K139" i="3" s="1"/>
  <c r="J140" i="3"/>
  <c r="K140" i="3" s="1"/>
  <c r="J141" i="3"/>
  <c r="K141" i="3" s="1"/>
  <c r="J142" i="3"/>
  <c r="K142" i="3" s="1"/>
  <c r="J143" i="3"/>
  <c r="K143" i="3" s="1"/>
  <c r="J144" i="3"/>
  <c r="K144" i="3" s="1"/>
  <c r="J145" i="3"/>
  <c r="K145" i="3" s="1"/>
  <c r="J146" i="3"/>
  <c r="K146" i="3" s="1"/>
  <c r="J147" i="3"/>
  <c r="K147" i="3" s="1"/>
  <c r="J148" i="3"/>
  <c r="K148" i="3" s="1"/>
  <c r="J149" i="3"/>
  <c r="K149" i="3" s="1"/>
  <c r="J150" i="3"/>
  <c r="K150" i="3" s="1"/>
  <c r="J151" i="3"/>
  <c r="K151" i="3" s="1"/>
  <c r="J152" i="3"/>
  <c r="K152" i="3" s="1"/>
  <c r="J153" i="3"/>
  <c r="K153" i="3" s="1"/>
  <c r="J154" i="3"/>
  <c r="K154" i="3" s="1"/>
  <c r="J155" i="3"/>
  <c r="K155" i="3" s="1"/>
  <c r="J156" i="3"/>
  <c r="K156" i="3" s="1"/>
  <c r="J157" i="3"/>
  <c r="K157" i="3" s="1"/>
  <c r="J158" i="3"/>
  <c r="K158" i="3" s="1"/>
  <c r="J159" i="3"/>
  <c r="K159" i="3" s="1"/>
  <c r="J160" i="3"/>
  <c r="K160" i="3" s="1"/>
  <c r="J161" i="3"/>
  <c r="K161" i="3" s="1"/>
  <c r="J162" i="3"/>
  <c r="K162" i="3" s="1"/>
  <c r="J163" i="3"/>
  <c r="K163" i="3" s="1"/>
  <c r="J164" i="3"/>
  <c r="K164" i="3" s="1"/>
  <c r="J165" i="3"/>
  <c r="K165" i="3" s="1"/>
  <c r="J166" i="3"/>
  <c r="K166" i="3" s="1"/>
  <c r="J167" i="3"/>
  <c r="K167" i="3" s="1"/>
  <c r="J168" i="3"/>
  <c r="K168" i="3" s="1"/>
  <c r="J169" i="3"/>
  <c r="K169" i="3" s="1"/>
  <c r="J170" i="3"/>
  <c r="K170" i="3" s="1"/>
  <c r="J171" i="3"/>
  <c r="K171" i="3" s="1"/>
  <c r="J172" i="3"/>
  <c r="K172" i="3" s="1"/>
  <c r="J173" i="3"/>
  <c r="K173" i="3" s="1"/>
  <c r="J174" i="3"/>
  <c r="K174" i="3" s="1"/>
  <c r="J175" i="3"/>
  <c r="K175" i="3" s="1"/>
  <c r="J176" i="3"/>
  <c r="K176" i="3" s="1"/>
  <c r="J177" i="3"/>
  <c r="K177" i="3" s="1"/>
  <c r="J178" i="3"/>
  <c r="K178" i="3" s="1"/>
  <c r="J179" i="3"/>
  <c r="K179" i="3" s="1"/>
  <c r="J180" i="3"/>
  <c r="K180" i="3" s="1"/>
  <c r="J181" i="3"/>
  <c r="K181" i="3" s="1"/>
  <c r="J182" i="3"/>
  <c r="K182" i="3" s="1"/>
  <c r="J183" i="3"/>
  <c r="K183" i="3" s="1"/>
  <c r="J184" i="3"/>
  <c r="K184" i="3" s="1"/>
  <c r="J185" i="3"/>
  <c r="K185" i="3" s="1"/>
  <c r="J186" i="3"/>
  <c r="K186" i="3" s="1"/>
  <c r="J187" i="3"/>
  <c r="K187" i="3" s="1"/>
  <c r="J188" i="3"/>
  <c r="K188" i="3" s="1"/>
  <c r="J189" i="3"/>
  <c r="K189" i="3" s="1"/>
  <c r="J190" i="3"/>
  <c r="K190" i="3" s="1"/>
  <c r="J191" i="3"/>
  <c r="K191" i="3" s="1"/>
  <c r="J192" i="3"/>
  <c r="K192" i="3" s="1"/>
  <c r="J193" i="3"/>
  <c r="K193" i="3" s="1"/>
  <c r="J194" i="3"/>
  <c r="K194" i="3" s="1"/>
  <c r="J195" i="3"/>
  <c r="K195" i="3" s="1"/>
  <c r="J196" i="3"/>
  <c r="K196" i="3" s="1"/>
  <c r="J197" i="3"/>
  <c r="K197" i="3" s="1"/>
  <c r="J198" i="3"/>
  <c r="K198" i="3" s="1"/>
  <c r="J199" i="3"/>
  <c r="K199" i="3" s="1"/>
  <c r="J200" i="3"/>
  <c r="K200" i="3" s="1"/>
  <c r="J201" i="3"/>
  <c r="K201" i="3" s="1"/>
  <c r="J202" i="3"/>
  <c r="K202" i="3" s="1"/>
  <c r="J203" i="3"/>
  <c r="K203" i="3" s="1"/>
  <c r="J204" i="3"/>
  <c r="K204" i="3" s="1"/>
  <c r="J205" i="3"/>
  <c r="K205" i="3" s="1"/>
  <c r="J206" i="3"/>
  <c r="K206" i="3" s="1"/>
  <c r="J207" i="3"/>
  <c r="K207" i="3" s="1"/>
  <c r="J208" i="3"/>
  <c r="K208" i="3" s="1"/>
  <c r="J209" i="3"/>
  <c r="K209" i="3" s="1"/>
  <c r="J210" i="3"/>
  <c r="K210" i="3" s="1"/>
  <c r="J211" i="3"/>
  <c r="K211" i="3" s="1"/>
  <c r="J212" i="3"/>
  <c r="K212" i="3" s="1"/>
  <c r="J213" i="3"/>
  <c r="K213" i="3" s="1"/>
  <c r="J214" i="3"/>
  <c r="K214" i="3" s="1"/>
  <c r="J215" i="3"/>
  <c r="K215" i="3" s="1"/>
  <c r="J216" i="3"/>
  <c r="K216" i="3" s="1"/>
  <c r="J217" i="3"/>
  <c r="K217" i="3" s="1"/>
  <c r="J218" i="3"/>
  <c r="K218" i="3" s="1"/>
  <c r="J219" i="3"/>
  <c r="K219" i="3" s="1"/>
  <c r="J220" i="3"/>
  <c r="K220" i="3" s="1"/>
  <c r="J221" i="3"/>
  <c r="K221" i="3" s="1"/>
  <c r="J222" i="3"/>
  <c r="K222" i="3" s="1"/>
  <c r="J223" i="3"/>
  <c r="K223" i="3" s="1"/>
  <c r="J224" i="3"/>
  <c r="K224" i="3" s="1"/>
  <c r="J225" i="3"/>
  <c r="K225" i="3" s="1"/>
  <c r="J226" i="3"/>
  <c r="K226" i="3" s="1"/>
  <c r="J227" i="3"/>
  <c r="K227" i="3" s="1"/>
  <c r="J228" i="3"/>
  <c r="K228" i="3" s="1"/>
  <c r="J229" i="3"/>
  <c r="K229" i="3" s="1"/>
  <c r="J230" i="3"/>
  <c r="K230" i="3" s="1"/>
  <c r="J231" i="3"/>
  <c r="K231" i="3" s="1"/>
  <c r="J232" i="3"/>
  <c r="K232" i="3" s="1"/>
  <c r="J233" i="3"/>
  <c r="K233" i="3" s="1"/>
  <c r="J234" i="3"/>
  <c r="K234" i="3" s="1"/>
  <c r="J235" i="3"/>
  <c r="K235" i="3" s="1"/>
  <c r="J236" i="3"/>
  <c r="K236" i="3" s="1"/>
  <c r="J237" i="3"/>
  <c r="K237" i="3" s="1"/>
  <c r="J238" i="3"/>
  <c r="K238" i="3" s="1"/>
  <c r="J239" i="3"/>
  <c r="K239" i="3" s="1"/>
  <c r="J240" i="3"/>
  <c r="K240" i="3" s="1"/>
  <c r="J241" i="3"/>
  <c r="K241" i="3" s="1"/>
  <c r="J242" i="3"/>
  <c r="K242" i="3" s="1"/>
  <c r="J243" i="3"/>
  <c r="K243" i="3" s="1"/>
  <c r="J244" i="3"/>
  <c r="K244" i="3" s="1"/>
  <c r="J245" i="3"/>
  <c r="K245" i="3" s="1"/>
  <c r="J246" i="3"/>
  <c r="K246" i="3" s="1"/>
  <c r="J247" i="3"/>
  <c r="K247" i="3" s="1"/>
  <c r="J248" i="3"/>
  <c r="K248" i="3" s="1"/>
  <c r="J249" i="3"/>
  <c r="K249" i="3" s="1"/>
  <c r="J250" i="3"/>
  <c r="K250" i="3" s="1"/>
  <c r="J251" i="3"/>
  <c r="K251" i="3" s="1"/>
  <c r="J252" i="3"/>
  <c r="K252" i="3" s="1"/>
  <c r="J253" i="3"/>
  <c r="K253" i="3" s="1"/>
  <c r="J254" i="3"/>
  <c r="K254" i="3" s="1"/>
  <c r="J255" i="3"/>
  <c r="K255" i="3" s="1"/>
  <c r="J256" i="3"/>
  <c r="K256" i="3" s="1"/>
  <c r="J257" i="3"/>
  <c r="K257" i="3" s="1"/>
  <c r="J258" i="3"/>
  <c r="K258" i="3" s="1"/>
  <c r="J259" i="3"/>
  <c r="K259" i="3" s="1"/>
  <c r="J260" i="3"/>
  <c r="K260" i="3" s="1"/>
  <c r="J261" i="3"/>
  <c r="K261" i="3" s="1"/>
  <c r="J262" i="3"/>
  <c r="K262" i="3" s="1"/>
  <c r="J263" i="3"/>
  <c r="K263" i="3" s="1"/>
  <c r="J264" i="3"/>
  <c r="K264" i="3" s="1"/>
  <c r="J265" i="3"/>
  <c r="K265" i="3" s="1"/>
  <c r="J266" i="3"/>
  <c r="K266" i="3" s="1"/>
  <c r="J267" i="3"/>
  <c r="K267" i="3" s="1"/>
  <c r="J268" i="3"/>
  <c r="K268" i="3" s="1"/>
  <c r="J269" i="3"/>
  <c r="K269" i="3" s="1"/>
  <c r="J270" i="3"/>
  <c r="K270" i="3" s="1"/>
  <c r="J271" i="3"/>
  <c r="K271" i="3" s="1"/>
  <c r="J272" i="3"/>
  <c r="K272" i="3" s="1"/>
  <c r="J273" i="3"/>
  <c r="K273" i="3" s="1"/>
  <c r="J274" i="3"/>
  <c r="K274" i="3" s="1"/>
  <c r="J275" i="3"/>
  <c r="K275" i="3" s="1"/>
  <c r="J276" i="3"/>
  <c r="K276" i="3" s="1"/>
  <c r="J277" i="3"/>
  <c r="K277" i="3" s="1"/>
  <c r="J278" i="3"/>
  <c r="K278" i="3" s="1"/>
  <c r="J279" i="3"/>
  <c r="K279" i="3" s="1"/>
  <c r="J280" i="3"/>
  <c r="K280" i="3" s="1"/>
  <c r="J281" i="3"/>
  <c r="K281" i="3" s="1"/>
  <c r="J282" i="3"/>
  <c r="K282" i="3" s="1"/>
  <c r="J283" i="3"/>
  <c r="K283" i="3" s="1"/>
  <c r="J284" i="3"/>
  <c r="K284" i="3" s="1"/>
  <c r="J285" i="3"/>
  <c r="K285" i="3" s="1"/>
  <c r="J286" i="3"/>
  <c r="K286" i="3" s="1"/>
  <c r="J287" i="3"/>
  <c r="K287" i="3" s="1"/>
  <c r="J288" i="3"/>
  <c r="K288" i="3" s="1"/>
  <c r="J289" i="3"/>
  <c r="K289" i="3" s="1"/>
  <c r="J290" i="3"/>
  <c r="K290" i="3" s="1"/>
  <c r="J291" i="3"/>
  <c r="K291" i="3" s="1"/>
  <c r="J292" i="3"/>
  <c r="K292" i="3" s="1"/>
  <c r="J293" i="3"/>
  <c r="K293" i="3" s="1"/>
  <c r="J294" i="3"/>
  <c r="K294" i="3" s="1"/>
  <c r="J295" i="3"/>
  <c r="K295" i="3" s="1"/>
  <c r="J298" i="3"/>
  <c r="K298" i="3" s="1"/>
  <c r="J299" i="3"/>
  <c r="K299" i="3" s="1"/>
  <c r="J300" i="3"/>
  <c r="K300" i="3" s="1"/>
  <c r="J301" i="3"/>
  <c r="K301" i="3" s="1"/>
  <c r="J302" i="3"/>
  <c r="K302" i="3" s="1"/>
  <c r="J303" i="3"/>
  <c r="K303" i="3" s="1"/>
  <c r="J304" i="3"/>
  <c r="K304" i="3" s="1"/>
  <c r="J305" i="3"/>
  <c r="K305" i="3" s="1"/>
  <c r="J306" i="3"/>
  <c r="K306" i="3" s="1"/>
  <c r="J307" i="3"/>
  <c r="K307" i="3" s="1"/>
  <c r="J308" i="3"/>
  <c r="K308" i="3" s="1"/>
  <c r="J309" i="3"/>
  <c r="K309" i="3" s="1"/>
  <c r="J310" i="3"/>
  <c r="K310" i="3" s="1"/>
  <c r="J311" i="3"/>
  <c r="K311" i="3" s="1"/>
  <c r="J312" i="3"/>
  <c r="K312" i="3" s="1"/>
  <c r="J313" i="3"/>
  <c r="K313" i="3" s="1"/>
  <c r="J314" i="3"/>
  <c r="K314" i="3" s="1"/>
  <c r="J315" i="3"/>
  <c r="K315" i="3" s="1"/>
  <c r="J316" i="3"/>
  <c r="K316" i="3" s="1"/>
  <c r="J317" i="3"/>
  <c r="K317" i="3" s="1"/>
  <c r="J318" i="3"/>
  <c r="K318" i="3" s="1"/>
  <c r="J319" i="3"/>
  <c r="K319" i="3" s="1"/>
  <c r="J320" i="3"/>
  <c r="K320" i="3" s="1"/>
  <c r="J321" i="3"/>
  <c r="K321" i="3" s="1"/>
  <c r="J322" i="3"/>
  <c r="K322" i="3" s="1"/>
  <c r="J323" i="3"/>
  <c r="K323" i="3" s="1"/>
  <c r="J324" i="3"/>
  <c r="K324" i="3" s="1"/>
  <c r="J325" i="3"/>
  <c r="K325" i="3" s="1"/>
  <c r="J326" i="3"/>
  <c r="K326" i="3" s="1"/>
  <c r="J327" i="3"/>
  <c r="K327" i="3" s="1"/>
  <c r="J328" i="3"/>
  <c r="K328" i="3" s="1"/>
  <c r="J329" i="3"/>
  <c r="K329" i="3" s="1"/>
  <c r="J330" i="3"/>
  <c r="K330" i="3" s="1"/>
  <c r="J331" i="3"/>
  <c r="K331" i="3" s="1"/>
  <c r="J332" i="3"/>
  <c r="K332" i="3" s="1"/>
  <c r="J333" i="3"/>
  <c r="K333" i="3" s="1"/>
  <c r="J334" i="3"/>
  <c r="K334" i="3" s="1"/>
  <c r="J335" i="3"/>
  <c r="K335" i="3" s="1"/>
  <c r="J336" i="3"/>
  <c r="K336" i="3" s="1"/>
  <c r="J337" i="3"/>
  <c r="K337" i="3" s="1"/>
  <c r="J338" i="3"/>
  <c r="K338" i="3" s="1"/>
  <c r="J339" i="3"/>
  <c r="K339" i="3" s="1"/>
  <c r="J340" i="3"/>
  <c r="K340" i="3" s="1"/>
  <c r="J341" i="3"/>
  <c r="K341" i="3" s="1"/>
  <c r="J342" i="3"/>
  <c r="K342" i="3" s="1"/>
  <c r="J343" i="3"/>
  <c r="K343" i="3" s="1"/>
  <c r="J344" i="3"/>
  <c r="K344" i="3" s="1"/>
  <c r="J345" i="3"/>
  <c r="K345" i="3" s="1"/>
  <c r="J346" i="3"/>
  <c r="K346" i="3" s="1"/>
  <c r="J347" i="3"/>
  <c r="K347" i="3" s="1"/>
  <c r="J348" i="3"/>
  <c r="K348" i="3" s="1"/>
  <c r="J349" i="3"/>
  <c r="K349" i="3" s="1"/>
  <c r="J350" i="3"/>
  <c r="K350" i="3" s="1"/>
  <c r="J351" i="3"/>
  <c r="K351" i="3" s="1"/>
  <c r="J352" i="3"/>
  <c r="K352" i="3" s="1"/>
  <c r="J353" i="3"/>
  <c r="K353" i="3" s="1"/>
  <c r="J354" i="3"/>
  <c r="K354" i="3" s="1"/>
  <c r="J355" i="3"/>
  <c r="K355" i="3" s="1"/>
  <c r="J356" i="3"/>
  <c r="K356" i="3" s="1"/>
  <c r="J357" i="3"/>
  <c r="K357" i="3" s="1"/>
  <c r="J358" i="3"/>
  <c r="K358" i="3" s="1"/>
  <c r="J359" i="3"/>
  <c r="K359" i="3" s="1"/>
  <c r="J360" i="3"/>
  <c r="K360" i="3" s="1"/>
  <c r="J361" i="3"/>
  <c r="K361" i="3" s="1"/>
  <c r="J362" i="3"/>
  <c r="K362" i="3" s="1"/>
  <c r="J363" i="3"/>
  <c r="K363" i="3" s="1"/>
  <c r="J364" i="3"/>
  <c r="K364" i="3" s="1"/>
  <c r="J365" i="3"/>
  <c r="K365" i="3" s="1"/>
  <c r="J366" i="3"/>
  <c r="K366" i="3" s="1"/>
  <c r="J367" i="3"/>
  <c r="K367" i="3" s="1"/>
  <c r="J368" i="3"/>
  <c r="K368" i="3" s="1"/>
  <c r="J369" i="3"/>
  <c r="K369" i="3" s="1"/>
  <c r="J370" i="3"/>
  <c r="K370" i="3" s="1"/>
  <c r="J371" i="3"/>
  <c r="K371" i="3" s="1"/>
  <c r="J372" i="3"/>
  <c r="K372" i="3" s="1"/>
  <c r="J373" i="3"/>
  <c r="K373" i="3" s="1"/>
  <c r="J374" i="3"/>
  <c r="K374" i="3" s="1"/>
  <c r="J375" i="3"/>
  <c r="K375" i="3" s="1"/>
  <c r="J376" i="3"/>
  <c r="K376" i="3" s="1"/>
  <c r="J377" i="3"/>
  <c r="K377" i="3" s="1"/>
  <c r="J378" i="3"/>
  <c r="K378" i="3" s="1"/>
  <c r="J379" i="3"/>
  <c r="K379" i="3" s="1"/>
  <c r="J380" i="3"/>
  <c r="K380" i="3" s="1"/>
  <c r="J381" i="3"/>
  <c r="K381" i="3" s="1"/>
  <c r="J382" i="3"/>
  <c r="K382" i="3" s="1"/>
  <c r="J383" i="3"/>
  <c r="K383" i="3" s="1"/>
  <c r="J384" i="3"/>
  <c r="K384" i="3" s="1"/>
  <c r="J385" i="3"/>
  <c r="K385" i="3" s="1"/>
  <c r="J386" i="3"/>
  <c r="K386" i="3" s="1"/>
  <c r="J387" i="3"/>
  <c r="K387" i="3" s="1"/>
  <c r="J388" i="3"/>
  <c r="K388" i="3" s="1"/>
  <c r="J389" i="3"/>
  <c r="K389" i="3" s="1"/>
  <c r="J390" i="3"/>
  <c r="K390" i="3" s="1"/>
  <c r="J391" i="3"/>
  <c r="K391" i="3" s="1"/>
  <c r="J392" i="3"/>
  <c r="K392" i="3" s="1"/>
  <c r="J393" i="3"/>
  <c r="K393" i="3" s="1"/>
  <c r="J394" i="3"/>
  <c r="K394" i="3" s="1"/>
  <c r="J395" i="3"/>
  <c r="K395" i="3" s="1"/>
  <c r="J396" i="3"/>
  <c r="K396" i="3" s="1"/>
  <c r="J397" i="3"/>
  <c r="K397" i="3" s="1"/>
  <c r="J398" i="3"/>
  <c r="K398" i="3" s="1"/>
  <c r="J399" i="3"/>
  <c r="K399" i="3" s="1"/>
  <c r="J400" i="3"/>
  <c r="K400" i="3" s="1"/>
  <c r="J401" i="3"/>
  <c r="K401" i="3" s="1"/>
  <c r="J402" i="3"/>
  <c r="K402" i="3" s="1"/>
  <c r="J403" i="3"/>
  <c r="K403" i="3" s="1"/>
  <c r="J404" i="3"/>
  <c r="K404" i="3" s="1"/>
  <c r="J405" i="3"/>
  <c r="K405" i="3" s="1"/>
  <c r="J406" i="3"/>
  <c r="K406" i="3" s="1"/>
  <c r="J407" i="3"/>
  <c r="K407" i="3" s="1"/>
  <c r="J408" i="3"/>
  <c r="K408" i="3" s="1"/>
  <c r="J409" i="3"/>
  <c r="K409" i="3" s="1"/>
  <c r="J410" i="3"/>
  <c r="K410" i="3" s="1"/>
  <c r="J411" i="3"/>
  <c r="K411" i="3" s="1"/>
  <c r="J412" i="3"/>
  <c r="K412" i="3" s="1"/>
  <c r="J413" i="3"/>
  <c r="K413" i="3" s="1"/>
  <c r="J414" i="3"/>
  <c r="K414" i="3" s="1"/>
  <c r="J415" i="3"/>
  <c r="K415" i="3" s="1"/>
  <c r="J416" i="3"/>
  <c r="K416" i="3" s="1"/>
  <c r="J417" i="3"/>
  <c r="K417" i="3" s="1"/>
  <c r="J418" i="3"/>
  <c r="K418" i="3" s="1"/>
  <c r="J419" i="3"/>
  <c r="K419" i="3" s="1"/>
  <c r="J420" i="3"/>
  <c r="K420" i="3" s="1"/>
  <c r="J421" i="3"/>
  <c r="K421" i="3" s="1"/>
  <c r="J422" i="3"/>
  <c r="K422" i="3" s="1"/>
  <c r="J423" i="3"/>
  <c r="K423" i="3" s="1"/>
  <c r="J424" i="3"/>
  <c r="K424" i="3" s="1"/>
  <c r="J425" i="3"/>
  <c r="K425" i="3" s="1"/>
  <c r="J426" i="3"/>
  <c r="K426" i="3" s="1"/>
  <c r="J427" i="3"/>
  <c r="K427" i="3" s="1"/>
  <c r="J428" i="3"/>
  <c r="K428" i="3" s="1"/>
  <c r="J429" i="3"/>
  <c r="K429" i="3" s="1"/>
  <c r="J430" i="3"/>
  <c r="K430" i="3" s="1"/>
  <c r="J431" i="3"/>
  <c r="K431" i="3" s="1"/>
  <c r="J432" i="3"/>
  <c r="K432" i="3" s="1"/>
  <c r="J433" i="3"/>
  <c r="K433" i="3" s="1"/>
  <c r="J434" i="3"/>
  <c r="K434" i="3" s="1"/>
  <c r="J435" i="3"/>
  <c r="K435" i="3" s="1"/>
  <c r="J436" i="3"/>
  <c r="K436" i="3" s="1"/>
  <c r="J437" i="3"/>
  <c r="K437" i="3" s="1"/>
  <c r="J438" i="3"/>
  <c r="K438" i="3" s="1"/>
  <c r="J439" i="3"/>
  <c r="K439" i="3" s="1"/>
  <c r="J440" i="3"/>
  <c r="K440" i="3" s="1"/>
  <c r="J441" i="3"/>
  <c r="K441" i="3" s="1"/>
  <c r="J442" i="3"/>
  <c r="K442" i="3" s="1"/>
  <c r="J443" i="3"/>
  <c r="K443" i="3" s="1"/>
  <c r="J444" i="3"/>
  <c r="K444" i="3" s="1"/>
  <c r="J445" i="3"/>
  <c r="K445" i="3" s="1"/>
  <c r="J446" i="3"/>
  <c r="K446" i="3" s="1"/>
  <c r="J447" i="3"/>
  <c r="K447" i="3" s="1"/>
  <c r="J448" i="3"/>
  <c r="K448" i="3" s="1"/>
  <c r="J449" i="3"/>
  <c r="K449" i="3" s="1"/>
  <c r="J450" i="3"/>
  <c r="K450" i="3" s="1"/>
  <c r="J451" i="3"/>
  <c r="K451" i="3" s="1"/>
  <c r="J452" i="3"/>
  <c r="K452" i="3" s="1"/>
  <c r="J453" i="3"/>
  <c r="K453" i="3" s="1"/>
  <c r="J454" i="3"/>
  <c r="K454" i="3" s="1"/>
  <c r="J455" i="3"/>
  <c r="K455" i="3" s="1"/>
  <c r="J456" i="3"/>
  <c r="K456" i="3" s="1"/>
  <c r="J457" i="3"/>
  <c r="K457" i="3" s="1"/>
  <c r="J458" i="3"/>
  <c r="K458" i="3" s="1"/>
  <c r="J459" i="3"/>
  <c r="K459" i="3" s="1"/>
  <c r="J460" i="3"/>
  <c r="K460" i="3" s="1"/>
  <c r="J461" i="3"/>
  <c r="K461" i="3" s="1"/>
  <c r="J462" i="3"/>
  <c r="K462" i="3" s="1"/>
  <c r="J463" i="3"/>
  <c r="K463" i="3" s="1"/>
  <c r="J464" i="3"/>
  <c r="K464" i="3" s="1"/>
  <c r="J465" i="3"/>
  <c r="K465" i="3" s="1"/>
  <c r="J466" i="3"/>
  <c r="K466" i="3" s="1"/>
  <c r="J467" i="3"/>
  <c r="K467" i="3" s="1"/>
  <c r="J468" i="3"/>
  <c r="K468" i="3" s="1"/>
  <c r="J469" i="3"/>
  <c r="K469" i="3" s="1"/>
  <c r="J470" i="3"/>
  <c r="K470" i="3" s="1"/>
  <c r="J471" i="3"/>
  <c r="K471" i="3" s="1"/>
  <c r="J472" i="3"/>
  <c r="K472" i="3" s="1"/>
  <c r="J473" i="3"/>
  <c r="K473" i="3" s="1"/>
  <c r="J474" i="3"/>
  <c r="K474" i="3" s="1"/>
  <c r="J475" i="3"/>
  <c r="K475" i="3" s="1"/>
  <c r="J476" i="3"/>
  <c r="K476" i="3" s="1"/>
  <c r="J477" i="3"/>
  <c r="K477" i="3" s="1"/>
  <c r="J478" i="3"/>
  <c r="K478" i="3" s="1"/>
  <c r="J479" i="3"/>
  <c r="K479" i="3" s="1"/>
  <c r="J480" i="3"/>
  <c r="K480" i="3" s="1"/>
  <c r="J481" i="3"/>
  <c r="K481" i="3" s="1"/>
  <c r="J482" i="3"/>
  <c r="K482" i="3" s="1"/>
  <c r="J483" i="3"/>
  <c r="K483" i="3" s="1"/>
  <c r="J484" i="3"/>
  <c r="K484" i="3" s="1"/>
  <c r="J485" i="3"/>
  <c r="K485" i="3" s="1"/>
  <c r="J486" i="3"/>
  <c r="K486" i="3" s="1"/>
  <c r="J487" i="3"/>
  <c r="K487" i="3" s="1"/>
  <c r="J488" i="3"/>
  <c r="K488" i="3" s="1"/>
  <c r="J489" i="3"/>
  <c r="K489" i="3" s="1"/>
  <c r="J490" i="3"/>
  <c r="K490" i="3" s="1"/>
  <c r="J491" i="3"/>
  <c r="K491" i="3" s="1"/>
  <c r="J492" i="3"/>
  <c r="K492" i="3" s="1"/>
  <c r="J493" i="3"/>
  <c r="K493" i="3" s="1"/>
  <c r="J494" i="3"/>
  <c r="K494" i="3" s="1"/>
  <c r="J495" i="3"/>
  <c r="K495" i="3" s="1"/>
  <c r="J496" i="3"/>
  <c r="K496" i="3" s="1"/>
  <c r="J497" i="3"/>
  <c r="K497" i="3" s="1"/>
  <c r="J498" i="3"/>
  <c r="K498" i="3" s="1"/>
  <c r="J499" i="3"/>
  <c r="K499" i="3" s="1"/>
  <c r="J500" i="3"/>
  <c r="K500" i="3" s="1"/>
  <c r="J501" i="3"/>
  <c r="K501" i="3" s="1"/>
  <c r="J502" i="3"/>
  <c r="K502" i="3" s="1"/>
  <c r="J503" i="3"/>
  <c r="K503" i="3" s="1"/>
  <c r="J504" i="3"/>
  <c r="K504" i="3" s="1"/>
  <c r="J505" i="3"/>
  <c r="K505" i="3" s="1"/>
  <c r="J506" i="3"/>
  <c r="K506" i="3" s="1"/>
  <c r="J507" i="3"/>
  <c r="K507" i="3" s="1"/>
  <c r="J508" i="3"/>
  <c r="K508" i="3" s="1"/>
  <c r="J509" i="3"/>
  <c r="K509" i="3" s="1"/>
  <c r="J510" i="3"/>
  <c r="K510" i="3" s="1"/>
  <c r="J511" i="3"/>
  <c r="K511" i="3" s="1"/>
  <c r="J512" i="3"/>
  <c r="K512" i="3" s="1"/>
  <c r="J513" i="3"/>
  <c r="K513" i="3" s="1"/>
  <c r="J514" i="3"/>
  <c r="K514" i="3" s="1"/>
  <c r="J515" i="3"/>
  <c r="K515" i="3" s="1"/>
  <c r="J516" i="3"/>
  <c r="K516" i="3" s="1"/>
  <c r="J517" i="3"/>
  <c r="K517" i="3" s="1"/>
  <c r="J518" i="3"/>
  <c r="K518" i="3" s="1"/>
  <c r="J519" i="3"/>
  <c r="K519" i="3" s="1"/>
  <c r="J520" i="3"/>
  <c r="K520" i="3" s="1"/>
  <c r="J521" i="3"/>
  <c r="K521" i="3" s="1"/>
  <c r="J522" i="3"/>
  <c r="K522" i="3" s="1"/>
  <c r="J523" i="3"/>
  <c r="K523" i="3" s="1"/>
  <c r="J524" i="3"/>
  <c r="K524" i="3" s="1"/>
  <c r="J525" i="3"/>
  <c r="K525" i="3" s="1"/>
  <c r="J526" i="3"/>
  <c r="K526" i="3" s="1"/>
  <c r="J527" i="3"/>
  <c r="K527" i="3" s="1"/>
  <c r="J528" i="3"/>
  <c r="K528" i="3" s="1"/>
  <c r="J529" i="3"/>
  <c r="K529" i="3" s="1"/>
  <c r="J530" i="3"/>
  <c r="K530" i="3" s="1"/>
  <c r="J531" i="3"/>
  <c r="K531" i="3" s="1"/>
  <c r="J532" i="3"/>
  <c r="K532" i="3" s="1"/>
  <c r="J533" i="3"/>
  <c r="K533" i="3" s="1"/>
  <c r="J534" i="3"/>
  <c r="K534" i="3" s="1"/>
  <c r="J535" i="3"/>
  <c r="K535" i="3" s="1"/>
  <c r="J536" i="3"/>
  <c r="K536" i="3" s="1"/>
  <c r="J537" i="3"/>
  <c r="K537" i="3" s="1"/>
  <c r="J538" i="3"/>
  <c r="K538" i="3" s="1"/>
  <c r="J539" i="3"/>
  <c r="K539" i="3" s="1"/>
  <c r="J540" i="3"/>
  <c r="K540" i="3" s="1"/>
  <c r="J541" i="3"/>
  <c r="K541" i="3" s="1"/>
  <c r="J542" i="3"/>
  <c r="K542" i="3" s="1"/>
  <c r="J543" i="3"/>
  <c r="K543" i="3" s="1"/>
  <c r="J544" i="3"/>
  <c r="K544" i="3" s="1"/>
  <c r="J545" i="3"/>
  <c r="K545" i="3" s="1"/>
  <c r="J546" i="3"/>
  <c r="K546" i="3" s="1"/>
  <c r="J547" i="3"/>
  <c r="K547" i="3" s="1"/>
  <c r="J548" i="3"/>
  <c r="K548" i="3" s="1"/>
  <c r="J549" i="3"/>
  <c r="K549" i="3" s="1"/>
  <c r="J550" i="3"/>
  <c r="K550" i="3" s="1"/>
  <c r="J551" i="3"/>
  <c r="K551" i="3" s="1"/>
  <c r="J552" i="3"/>
  <c r="K552" i="3" s="1"/>
  <c r="J553" i="3"/>
  <c r="K553" i="3" s="1"/>
  <c r="J554" i="3"/>
  <c r="K554" i="3" s="1"/>
  <c r="J555" i="3"/>
  <c r="K555" i="3" s="1"/>
  <c r="J556" i="3"/>
  <c r="K556" i="3" s="1"/>
  <c r="J557" i="3"/>
  <c r="K557" i="3" s="1"/>
  <c r="J558" i="3"/>
  <c r="K558" i="3" s="1"/>
  <c r="J559" i="3"/>
  <c r="K559" i="3" s="1"/>
  <c r="J560" i="3"/>
  <c r="K560" i="3" s="1"/>
  <c r="J561" i="3"/>
  <c r="K561" i="3" s="1"/>
  <c r="J562" i="3"/>
  <c r="K562" i="3" s="1"/>
  <c r="J563" i="3"/>
  <c r="K563" i="3" s="1"/>
  <c r="J564" i="3"/>
  <c r="K564" i="3" s="1"/>
  <c r="J565" i="3"/>
  <c r="K565" i="3" s="1"/>
  <c r="J566" i="3"/>
  <c r="K566" i="3" s="1"/>
  <c r="J567" i="3"/>
  <c r="K567" i="3" s="1"/>
  <c r="J568" i="3"/>
  <c r="K568" i="3" s="1"/>
  <c r="J569" i="3"/>
  <c r="K569" i="3" s="1"/>
  <c r="J570" i="3"/>
  <c r="K570" i="3" s="1"/>
  <c r="J571" i="3"/>
  <c r="K571" i="3" s="1"/>
  <c r="J572" i="3"/>
  <c r="K572" i="3" s="1"/>
  <c r="J573" i="3"/>
  <c r="K573" i="3" s="1"/>
  <c r="J574" i="3"/>
  <c r="K574" i="3" s="1"/>
  <c r="J575" i="3"/>
  <c r="K575" i="3" s="1"/>
  <c r="J576" i="3"/>
  <c r="K576" i="3" s="1"/>
  <c r="J577" i="3"/>
  <c r="K577" i="3" s="1"/>
  <c r="J578" i="3"/>
  <c r="K578" i="3" s="1"/>
  <c r="J579" i="3"/>
  <c r="K579" i="3" s="1"/>
  <c r="J580" i="3"/>
  <c r="K580" i="3" s="1"/>
  <c r="J581" i="3"/>
  <c r="K581" i="3" s="1"/>
  <c r="J582" i="3"/>
  <c r="K582" i="3" s="1"/>
  <c r="J583" i="3"/>
  <c r="K583" i="3" s="1"/>
  <c r="J584" i="3"/>
  <c r="K584" i="3" s="1"/>
  <c r="J585" i="3"/>
  <c r="K585" i="3" s="1"/>
  <c r="J586" i="3"/>
  <c r="K586" i="3" s="1"/>
  <c r="J587" i="3"/>
  <c r="K587" i="3" s="1"/>
  <c r="J588" i="3"/>
  <c r="K588" i="3" s="1"/>
  <c r="J589" i="3"/>
  <c r="K589" i="3" s="1"/>
  <c r="J590" i="3"/>
  <c r="K590" i="3" s="1"/>
  <c r="J591" i="3"/>
  <c r="K591" i="3" s="1"/>
  <c r="J592" i="3"/>
  <c r="K592" i="3" s="1"/>
  <c r="J593" i="3"/>
  <c r="K593" i="3" s="1"/>
  <c r="J594" i="3"/>
  <c r="K594" i="3" s="1"/>
  <c r="J595" i="3"/>
  <c r="K595" i="3" s="1"/>
  <c r="K596" i="3"/>
  <c r="J597" i="3"/>
  <c r="K597" i="3" s="1"/>
  <c r="J598" i="3"/>
  <c r="K598" i="3" s="1"/>
  <c r="J599" i="3"/>
  <c r="K599" i="3" s="1"/>
  <c r="J600" i="3"/>
  <c r="K600" i="3" s="1"/>
  <c r="J601" i="3"/>
  <c r="K601" i="3" s="1"/>
  <c r="J602" i="3"/>
  <c r="K602" i="3" s="1"/>
  <c r="J603" i="3"/>
  <c r="K603" i="3" s="1"/>
  <c r="J604" i="3"/>
  <c r="K604" i="3" s="1"/>
  <c r="J605" i="3"/>
  <c r="K605" i="3" s="1"/>
  <c r="J606" i="3"/>
  <c r="K606" i="3" s="1"/>
  <c r="J607" i="3"/>
  <c r="K607" i="3" s="1"/>
  <c r="J608" i="3"/>
  <c r="K608" i="3" s="1"/>
  <c r="J609" i="3"/>
  <c r="K609" i="3" s="1"/>
  <c r="J610" i="3"/>
  <c r="K610" i="3" s="1"/>
  <c r="J3" i="3"/>
  <c r="K3" i="3" s="1"/>
  <c r="J297" i="3"/>
  <c r="K297" i="3" s="1"/>
  <c r="J296" i="3"/>
  <c r="K296" i="3" s="1"/>
</calcChain>
</file>

<file path=xl/sharedStrings.xml><?xml version="1.0" encoding="utf-8"?>
<sst xmlns="http://schemas.openxmlformats.org/spreadsheetml/2006/main" count="18109" uniqueCount="1567">
  <si>
    <t>Profit Margin Report
For Selected Modifier</t>
  </si>
  <si>
    <t>Modifier Name:</t>
  </si>
  <si>
    <t>CSC-OK-SW-300</t>
  </si>
  <si>
    <t>CHM CARDIAC SCIENCE NASPO CONTRACT OK-SW-300</t>
  </si>
  <si>
    <t>Includes modifier items with no end or end date &gt; today
Dicsount % = (1-(modifier/alist))
Profit = (Modifier - Override Cost)
Margin=(Profit/Modifier Price)*100</t>
  </si>
  <si>
    <t>ITEM</t>
  </si>
  <si>
    <t>ITEM_DESCRIPTION</t>
  </si>
  <si>
    <t>UOM</t>
  </si>
  <si>
    <t>CURRENCY_CODE</t>
  </si>
  <si>
    <t>MODIFIER_PRICE</t>
  </si>
  <si>
    <t>ALIST_PRICE</t>
  </si>
  <si>
    <t>DISCOUNT_PCT</t>
  </si>
  <si>
    <t xml:space="preserve"> OVERRIDE COST</t>
  </si>
  <si>
    <t>PROFIT</t>
  </si>
  <si>
    <t>MARGIN</t>
  </si>
  <si>
    <t>LIST_TYPE_CODE</t>
  </si>
  <si>
    <t>INVENTORY_ITEM_STATUS_CODE</t>
  </si>
  <si>
    <t>HIERARCHY_TYPE</t>
  </si>
  <si>
    <t>HIERARCHY_FAMILY</t>
  </si>
  <si>
    <t>HIERARCHY_LINE</t>
  </si>
  <si>
    <t>SERIES</t>
  </si>
  <si>
    <t>NEW_REFURB</t>
  </si>
  <si>
    <t>162-0108-001</t>
  </si>
  <si>
    <t>IRDA SERIAL PORT ADAPTER</t>
  </si>
  <si>
    <t>EA</t>
  </si>
  <si>
    <t>USD</t>
  </si>
  <si>
    <t>DISCOUNT</t>
  </si>
  <si>
    <t>Active</t>
  </si>
  <si>
    <t>ACCESSORY</t>
  </si>
  <si>
    <t>CSC</t>
  </si>
  <si>
    <t>INFRARED CABLES</t>
  </si>
  <si>
    <t>NEW</t>
  </si>
  <si>
    <t>168-6000-006</t>
  </si>
  <si>
    <t>CARRYING CASE, YELLOW STRAP, POWERHEART G3</t>
  </si>
  <si>
    <t>OBSOLETED</t>
  </si>
  <si>
    <t>CASES</t>
  </si>
  <si>
    <t>168-6002-001</t>
  </si>
  <si>
    <t>KIT, AED LABELS AND WALL SIGN</t>
  </si>
  <si>
    <t>MISC_CSC</t>
  </si>
  <si>
    <t>170-2146-001</t>
  </si>
  <si>
    <t>POWERHEART R AED WALL STORAGE BRACKET WITH BELT</t>
  </si>
  <si>
    <t>BRACKET</t>
  </si>
  <si>
    <t>180-2080-010</t>
  </si>
  <si>
    <t>REMOTE CONTROL, G3 TRAINER</t>
  </si>
  <si>
    <t>TRAINER</t>
  </si>
  <si>
    <t>180-5020-301</t>
  </si>
  <si>
    <t>G3 TRAINER,LANGUAGE SET 1,AHA 2010,PKG</t>
  </si>
  <si>
    <t>190-5020-001</t>
  </si>
  <si>
    <t>G5 TRAINER, ADULT ELECTRODE</t>
  </si>
  <si>
    <t>190-5020-002</t>
  </si>
  <si>
    <t>G5 TRAINER, ICPR ELECTRODE</t>
  </si>
  <si>
    <t>50-00392-10</t>
  </si>
  <si>
    <t>SURFACE-MOUNT WALL BOX</t>
  </si>
  <si>
    <t>WALLCASE</t>
  </si>
  <si>
    <t>50-00392-20</t>
  </si>
  <si>
    <t>SURFACE-MOUNT WALL BOX W/ALARM/SECURITY</t>
  </si>
  <si>
    <t>50-00392-30</t>
  </si>
  <si>
    <t>SURFACE-MOUNT W BOX ALARM/STROBE/SECURITY</t>
  </si>
  <si>
    <t>50-01568-01</t>
  </si>
  <si>
    <t>CABLE, USB, 2.0, A-A MALE</t>
  </si>
  <si>
    <t>9021-003</t>
  </si>
  <si>
    <t>PATIENT SIMULATOR, W/ECG, G3 AED</t>
  </si>
  <si>
    <t>SIMULATOR</t>
  </si>
  <si>
    <t>9035-005</t>
  </si>
  <si>
    <t>ELECTRODES, TRAINING, G3</t>
  </si>
  <si>
    <t>TRAINING_UNIT</t>
  </si>
  <si>
    <t>9131-001</t>
  </si>
  <si>
    <t>Cardiac Science Adult Electrodes. Compatible with Powerheart AED, Powerheart AED G3, Powerheart G3 Pro, Survivalink, FirstSave</t>
  </si>
  <si>
    <t>ELECTRODES</t>
  </si>
  <si>
    <t>9145-301</t>
  </si>
  <si>
    <t>BATTERY, AED G3, POWERHEART PRO, YELLOW, REPL SMART PCBA</t>
  </si>
  <si>
    <t>BATTERIES</t>
  </si>
  <si>
    <t>9146-301</t>
  </si>
  <si>
    <t>BATTERY, G3 AED, POWERHEART, WHITE, REPL SMART PCBA</t>
  </si>
  <si>
    <t>9146-302</t>
  </si>
  <si>
    <t>Cardiac Science Powerheart G3 Battery. Cardiac Science has designed a battery that works specifically with the Powerheart AED G3 by pairing the Intellisense battery circuitry with the Rescue Ready® technology in the AED.</t>
  </si>
  <si>
    <t>9157-004</t>
  </si>
  <si>
    <t>CASE, CARRYING, HARD-SIDED, CSC</t>
  </si>
  <si>
    <t>9171-001</t>
  </si>
  <si>
    <t>USB SERIAL ADAPTER</t>
  </si>
  <si>
    <t>ADAPTER</t>
  </si>
  <si>
    <t>9660-001</t>
  </si>
  <si>
    <t>ELECTRODES, DEFIB, POLARIZED, AED, G3 PRO</t>
  </si>
  <si>
    <t>9725-001</t>
  </si>
  <si>
    <t>TRAINING ELECTRODES, PEDIATRIC</t>
  </si>
  <si>
    <t>9730-002</t>
  </si>
  <si>
    <t>ELECTRODES, PEDIATRIC WITH MANUAL</t>
  </si>
  <si>
    <t>99-1A-Z</t>
  </si>
  <si>
    <t>1 YEAR RESCUE READY ADVANCED RESPONSE PACKAGE</t>
  </si>
  <si>
    <t>RR_ADVANCED_CSC</t>
  </si>
  <si>
    <t>99-1A30-Z</t>
  </si>
  <si>
    <t>ADVANCED RESPONSE PACKAGE WITH SERVICE FOR 1 YR-IMMEDIATE SERVICE</t>
  </si>
  <si>
    <t>99-1P-Z</t>
  </si>
  <si>
    <t>1 YEAR RESCUE READY PREFERRED RESPONSE PACKAGE</t>
  </si>
  <si>
    <t>RR_PREFERRED_CSC</t>
  </si>
  <si>
    <t>99-1S-Z</t>
  </si>
  <si>
    <t>1 YEAR RESCUE READY ESSENTIAL RESPONSE PACKAGE</t>
  </si>
  <si>
    <t>RR_ESSENTIAL_CSC</t>
  </si>
  <si>
    <t>99-2A-Z</t>
  </si>
  <si>
    <t>PlusCare Advanced2 - Two (2) year PlusTrac Professional plus one (1) annual inspection and service visit, one (1) Site Assessment, one (1) Post-Event Review. Also includes replacement accessories (pads/battery/medical supplies). For all other devices (non-ICPR).</t>
  </si>
  <si>
    <t>99-2A30-Z</t>
  </si>
  <si>
    <t>ADVANCED RESPONSE PACKAGE WITH SERVICE FOR 2 YR-IMMEDIATE SERVICE</t>
  </si>
  <si>
    <t>99-2P-Z</t>
  </si>
  <si>
    <t>PlusCare Preferred2 - Two (2) year PlusTrac Professional plus one (1) annual inspection and service visit,
one (1) Site Assessment and one (1) Post-Event Review.</t>
  </si>
  <si>
    <t>99-2S-Z</t>
  </si>
  <si>
    <t>2 YEAR RESCUE READY ESSENTIAL RESPONSE PACKAGE</t>
  </si>
  <si>
    <t>99-4A-Z</t>
  </si>
  <si>
    <t>PlusCare Advanced4 - Four (4) years PlusTrac Professional plus one (1) annual inspection and service visit, one (1) Site Assessment, one (1) Post-Event Review. Also includes replacement accessories (pads/battery/medical supplies). For all other devices (non-ICPR).</t>
  </si>
  <si>
    <t>99-4A30-Z</t>
  </si>
  <si>
    <t>ADVANCED RESPONSE PACKAGE WITH SERVICE FOR 4 YR-IMMEDIATE SERVICE</t>
  </si>
  <si>
    <t>99-4P-Z</t>
  </si>
  <si>
    <t>PlusCare Preferred4 - Four (4) year PlusTrac Professional plus one (1) annual inspection and service visit,
one (1) Site Assessment and one (1) Post-Event Review.</t>
  </si>
  <si>
    <t>99-4S-Z</t>
  </si>
  <si>
    <t>4 YEAR RESCUE READY ESSENTIAL RESPONSE PACKAGE</t>
  </si>
  <si>
    <t>9935-001</t>
  </si>
  <si>
    <t>CPR/AED TRAINING (MINIMUM OF 5 STUDENTS)  2 YEAR CERTIFICATION</t>
  </si>
  <si>
    <t>ENPRO</t>
  </si>
  <si>
    <t>RR_RESPONSE_CLASS</t>
  </si>
  <si>
    <t>9935-002</t>
  </si>
  <si>
    <t>CPR/AED/FIRST AID TRAINING (MINIMUM OF 5 STUDENTS)  2 YEAR CERTIFICATION</t>
  </si>
  <si>
    <t>99C-1A-Z</t>
  </si>
  <si>
    <t>1 YR RRS ADVANCED PACKAGE FOR G5 ICPR</t>
  </si>
  <si>
    <t>99C-1A30-Z</t>
  </si>
  <si>
    <t>ADVANCED RESPONSE PACKAGE FOR G5 ICPR WITH SERVICE FOR 1 YR-IMMEDIATE SERVICE</t>
  </si>
  <si>
    <t>99C-2A-Z</t>
  </si>
  <si>
    <t>PlusCare Advanced2 w/ICPR - Two (2) year PlusTrac Professional plus one (1) annual inspection and service visit, one (1) Site Assessment, one (1) Post-Event Review. Also includes replacement accessories (pads/battery).  For Powerheart G5 devices with ICPR only.</t>
  </si>
  <si>
    <t>99C-2A30-Z</t>
  </si>
  <si>
    <t>ADVANCED RESPONSE PACKAGE FOR G5 ICPR WITH SERVICE FOR 2 YR-IMMEDIATE SERVICE</t>
  </si>
  <si>
    <t>99C-4A-Z</t>
  </si>
  <si>
    <t>PlusCare Advanced4 w/ICPR - Four (4) years PlusTrac Professional plus one (1) annual inspection and service visit, one (1) Site Assessment, one (1) Post-Event Review. Also includes replacement accessories (pads/battery). For Powerheart G5 devices with ICPR only.</t>
  </si>
  <si>
    <t>99C-4A30-Z</t>
  </si>
  <si>
    <t>ADVANCED RESPONSE PACKAGE FOR G5 ICPR WITH SERVICE FOR 4 YR-IMMEDIATE SERVICE</t>
  </si>
  <si>
    <t>G5A-01A-S</t>
  </si>
  <si>
    <t>G5 FULLY AUTO, SINGLE LANGUAGE AED BUNDLE</t>
  </si>
  <si>
    <t>CAPITAL_CSC</t>
  </si>
  <si>
    <t>G5_AUTO</t>
  </si>
  <si>
    <t>G5A-01C-S</t>
  </si>
  <si>
    <t>G5 FULLY AUTO WITH ICPR, SINGLE LANGUAGE AED BUNDLE</t>
  </si>
  <si>
    <t>G5A-80A-S</t>
  </si>
  <si>
    <t>G5 FULLY AUTO, DUAL LANGUAGE AED BUNDLE</t>
  </si>
  <si>
    <t>G5A-80C-S</t>
  </si>
  <si>
    <t>G5 FULLY AUTO WITH ICPR, DUAL LANGUAGE AED BUNDLE</t>
  </si>
  <si>
    <t>G5S-01A-S</t>
  </si>
  <si>
    <t>G5 SEMI AUTO, SINGLE LANGUAGE AED BUNDLE</t>
  </si>
  <si>
    <t>G5_SEMI</t>
  </si>
  <si>
    <t>G5S-01C-S</t>
  </si>
  <si>
    <t>G5 SEMI AUTO WITH ICPR, SINGLE LANGUAGE AED BUNDLE</t>
  </si>
  <si>
    <t>G5S-80A-S</t>
  </si>
  <si>
    <t>G5 SEMI AUTO, DUAL LANGUAGE AED BUNDLE</t>
  </si>
  <si>
    <t>G5S-80C-S</t>
  </si>
  <si>
    <t>G5 SEMI AUTO WITH ICPR, DUAL LANGUAGE AED BUNDLE</t>
  </si>
  <si>
    <t>UKIT001A</t>
  </si>
  <si>
    <t>UNIVERSAL READY KIT</t>
  </si>
  <si>
    <t>READY_KIT</t>
  </si>
  <si>
    <t>XBTAED001A</t>
  </si>
  <si>
    <t>BATTERY, POWERHEART G5</t>
  </si>
  <si>
    <t>XCAAED003A</t>
  </si>
  <si>
    <t>PELICAN CASE, POWERHEART G5</t>
  </si>
  <si>
    <t>XCAAED007A</t>
  </si>
  <si>
    <t>CARRYING CASE, YELLOW STRAP, POWERHEART G5</t>
  </si>
  <si>
    <t>XCAAED008A</t>
  </si>
  <si>
    <t>CARRY SLEEVE, POWERHEART G5</t>
  </si>
  <si>
    <t>XELAED001B</t>
  </si>
  <si>
    <t>ELECTRODES, ADULT, G5 AED</t>
  </si>
  <si>
    <t>XELAED002B</t>
  </si>
  <si>
    <t>ELECTRODES W/CPRD, ADULT, G5 AED</t>
  </si>
  <si>
    <t>XELAED003A</t>
  </si>
  <si>
    <t>PEDIATRIC DEFIB PADS, POWERHEART G5</t>
  </si>
  <si>
    <t>XTRPAD004A</t>
  </si>
  <si>
    <t>TRAINING PADS, ADULT, G5 TRAINER</t>
  </si>
  <si>
    <t>XTRPAD005A</t>
  </si>
  <si>
    <t>TRAINING PADS, ADULT WITH CAD, G5 TRAINER</t>
  </si>
  <si>
    <t>XTRPAD006A</t>
  </si>
  <si>
    <t>TRAINING PADS, PEDIATRIC, G5 TRAINER</t>
  </si>
  <si>
    <t>ESERIES|MSERIES|XSERIES</t>
  </si>
  <si>
    <t>CUFFS</t>
  </si>
  <si>
    <t>CONSUMABLE</t>
  </si>
  <si>
    <t>CS</t>
  </si>
  <si>
    <t>Adult Thigh Cuff, 2-Tube with Twist Lock Connector, Case of 20</t>
  </si>
  <si>
    <t>SOFT-13-2MQ</t>
  </si>
  <si>
    <t>Adult Thigh Cuff, 40 - 55 cm, Single Tube with Twist-Lock Connector, Case of 20</t>
  </si>
  <si>
    <t>SOFT-13-1MQ</t>
  </si>
  <si>
    <t>Large Adult Long, 32 - 43 cm, 2-Tube with Twist Lock Connector, Case of 20</t>
  </si>
  <si>
    <t>SOFT-12L-2MQ</t>
  </si>
  <si>
    <t>Large Adult Cuff, 32 - 43 cm,  2-Tube with Twist Lock Connector, Case of 20</t>
  </si>
  <si>
    <t>SOFT-12-2MQ</t>
  </si>
  <si>
    <t>Large Adult Cuff, 32 - 43 cm, Single Tube with Twist-Lock Connector, Case of 20</t>
  </si>
  <si>
    <t>SOFT-12-1MQ</t>
  </si>
  <si>
    <t>Adult Long Cuff, 2-Tube with Twist Lock Connector, Case of 20</t>
  </si>
  <si>
    <t>SOFT-11L-2MQ</t>
  </si>
  <si>
    <t>Adult Cuff, 25 - 34 cm, 2-Tube with Twist Lock Connector, Case of 20</t>
  </si>
  <si>
    <t>SOFT-11-2MQ</t>
  </si>
  <si>
    <t>Adult Cuff, 25 - 34 cm, Single Tube with Twist-Lock Connector Case of 20</t>
  </si>
  <si>
    <t>SOFT-11-1MQ</t>
  </si>
  <si>
    <t>Small Adult Cuff, 2-Tube with Twist Lock Connector, Case of 20</t>
  </si>
  <si>
    <t>SOFT-10-2MQ</t>
  </si>
  <si>
    <t>Adult Small Cuff, 20 - 26 cm, Single Tube with Twist-Lock Connector, Case of 20</t>
  </si>
  <si>
    <t>SOFT-10-1MQ</t>
  </si>
  <si>
    <t>Child Cuff, 15 - 21 cm, 2-Tube with Twist Lock Connector, Case of 20</t>
  </si>
  <si>
    <t>SOFT-09-2MQ</t>
  </si>
  <si>
    <t>Child Cuff, 15 - 21 cm, Single Tube with Twist-Lock Connector, Case of 20</t>
  </si>
  <si>
    <t>SOFT-09-1MQ</t>
  </si>
  <si>
    <t>Small Child Cuff, 12 - 16 cm,  2-Tube with Twist Lock Connector, Case of 20</t>
  </si>
  <si>
    <t>SOFT-08-2MQ</t>
  </si>
  <si>
    <t>Small Child Cuff, 12 - 16 cm, Single Tube with Twist-Lock Connector, Case of 20</t>
  </si>
  <si>
    <t>SOFT-08-1MQ</t>
  </si>
  <si>
    <t>Disposable Cuff, Soft Infant, 2-Tube, Twist Lock Connector, Case of 20</t>
  </si>
  <si>
    <t>SOFT-07-2MQ</t>
  </si>
  <si>
    <t>PROPAQMD|XSERIES</t>
  </si>
  <si>
    <t>Adult Thigh Cuff,  40 - 55 cm, 2-Tube with Twist Lock Connector, Each</t>
  </si>
  <si>
    <t>REUSE-13-2MQ</t>
  </si>
  <si>
    <t>Adult Thigh Cuff, 40 - 55 cm, Single Tube with Twist-Lock Connector, Each</t>
  </si>
  <si>
    <t>REUSE-13-1MQ</t>
  </si>
  <si>
    <t>Large Adult Long Cuff, 32 - 43 cm, 2-Tube with Twist Lock Connector, Each</t>
  </si>
  <si>
    <t>REUSE-12L-2MQ</t>
  </si>
  <si>
    <t>Large Adult Cuff, 32 - 43 cm, 2-Tube with Twist Lock Connector, Each</t>
  </si>
  <si>
    <t>REUSE-12-2MQ</t>
  </si>
  <si>
    <t>Large Adult Cuff, 32 - 43 cm, Single Tube with Twist-Lock Connector, Each</t>
  </si>
  <si>
    <t>REUSE-12-1MQ</t>
  </si>
  <si>
    <t>Adult Long Cuff, 25 - 34 cm, 2-Tube with Twist Lock Connector, Each</t>
  </si>
  <si>
    <t>REUSE-11L-2MQ</t>
  </si>
  <si>
    <t>Adult Cuff, 25 - 34 cm, 2-Tube with Twist Lock Connector, Each</t>
  </si>
  <si>
    <t>REUSE-11-2MQ</t>
  </si>
  <si>
    <t>Adult Cuff, 25 - 34 cm, Single Tube with Twist-Lock Connector, Each</t>
  </si>
  <si>
    <t>REUSE-11-1MQ</t>
  </si>
  <si>
    <t>Adult Cuff, 25 - 34cm, Single Tube with Bayonet Connector, Each</t>
  </si>
  <si>
    <t>REUSE-11-1HP</t>
  </si>
  <si>
    <t>Small Adult Cuff, 20 - 26 cm, 2-Tube with Twist Lock Connector, Each</t>
  </si>
  <si>
    <t>REUSE-10-2MQ</t>
  </si>
  <si>
    <t>Small Adult Cuff, 20 - 26 cm, Single Tube with Twist-Lock Connector, Each</t>
  </si>
  <si>
    <t>REUSE-10-1MQ</t>
  </si>
  <si>
    <t>Child Cuff, 15 - 21 cm, 2-Tube with Twist Lock Connector, Each</t>
  </si>
  <si>
    <t>REUSE-09-2MQ</t>
  </si>
  <si>
    <t>Child Cuff, 15 - 21 cm, Single Tube with Twist-Lock Connector, Each</t>
  </si>
  <si>
    <t>REUSE-09-1MQ</t>
  </si>
  <si>
    <t>Small Child Cuff, 12 - 16 cm, 2-Tube with Twist Lock Connector, Each</t>
  </si>
  <si>
    <t>REUSE-08-2MQ</t>
  </si>
  <si>
    <t>Small Child Cuff, 12-16 cm, Single Tube with Twist-Lock Connector, Each</t>
  </si>
  <si>
    <t>REUSE-08-1MQ</t>
  </si>
  <si>
    <t>Infant Cuff, 9 -13 cm, 2-Tube with Twist Lock Connector, Each</t>
  </si>
  <si>
    <t>REUSE-07-2MQ</t>
  </si>
  <si>
    <t>Infant Cuff, 9 - 13 cm, Single Tube with Twist-Lock Connector, Each</t>
  </si>
  <si>
    <t>REUSE-07-1MQ</t>
  </si>
  <si>
    <t>PROPAQMD</t>
  </si>
  <si>
    <t>MISC</t>
  </si>
  <si>
    <t>Royal Blue Air Medical Propaq MD/M Cable Sleeve</t>
  </si>
  <si>
    <t>9680-002002-01</t>
  </si>
  <si>
    <t>AP</t>
  </si>
  <si>
    <t>TRAINING</t>
  </si>
  <si>
    <t>AutoPulse In-Service Training Video, DVD Format.</t>
  </si>
  <si>
    <t>9658-0716-01</t>
  </si>
  <si>
    <t>AED_PLUS</t>
  </si>
  <si>
    <t>AED Plus Setup and Practice Videos. AED Plus In-Service and Training DVD Collection. Includes Videos On In-Servicing Your AED Plus, Setting Up the Device, and Performing Single and Team Rescues with the AED Plus. DVD Also Contains Wmv Files Allowing Users Who Do Not Have the Capability to Play A DVD the Ability to View the Videos.</t>
  </si>
  <si>
    <t>9658-0413-01</t>
  </si>
  <si>
    <t>EMS / Public Safety AED Plus Promotional Video - MPEG File On CD</t>
  </si>
  <si>
    <t>9658-0401-01</t>
  </si>
  <si>
    <t>DOC_MAN</t>
  </si>
  <si>
    <t>Operator's Guide, Propaq MD, English, CD Rom Format</t>
  </si>
  <si>
    <t>9658-0351-01</t>
  </si>
  <si>
    <t>CD, Product Documentation</t>
  </si>
  <si>
    <t>9658-0350-01</t>
  </si>
  <si>
    <t>XSERIES</t>
  </si>
  <si>
    <t>DOC</t>
  </si>
  <si>
    <t>Operator's Guide, English, CD Rom Format</t>
  </si>
  <si>
    <t>9658-001355-01</t>
  </si>
  <si>
    <t>ESERIES|MSERIES|RSERIES|XSERIES</t>
  </si>
  <si>
    <t>12 Lead Pocket Reference Cards - Pocket-Sized Guide for 12-Lead Electrode Placement, Pack of 25</t>
  </si>
  <si>
    <t>9652-0605-01</t>
  </si>
  <si>
    <t>Waterproof Propaq MD Quick Reference Guide, English</t>
  </si>
  <si>
    <t>9652-0370-01</t>
  </si>
  <si>
    <t>Waterproof Quick Reference Guide, English</t>
  </si>
  <si>
    <t>9652-000391-01</t>
  </si>
  <si>
    <t>AED Plus First Responder Video - VHS</t>
  </si>
  <si>
    <t>9650-0851-01</t>
  </si>
  <si>
    <t>AED Plus EMS and Public Safety Video - VHS</t>
  </si>
  <si>
    <t>9650-0850-01</t>
  </si>
  <si>
    <t>Operator's Guide, Propaq MD, English, Paper Format</t>
  </si>
  <si>
    <t>9650-0802-01</t>
  </si>
  <si>
    <t>Service Manual, Propaq MD, English, Paper Format</t>
  </si>
  <si>
    <t>9650-0801-01</t>
  </si>
  <si>
    <t>AutoPulse In-Service Training Video, VHS Tape Format.</t>
  </si>
  <si>
    <t>9650-0717-01</t>
  </si>
  <si>
    <t>AutoPulse Battery Charger User Guide</t>
  </si>
  <si>
    <t>9650-0715-01</t>
  </si>
  <si>
    <t>AED_PRO</t>
  </si>
  <si>
    <t>AED PRO Replacement Operator Guide</t>
  </si>
  <si>
    <t>9650-0350-01</t>
  </si>
  <si>
    <t>AED PRO Service Manual</t>
  </si>
  <si>
    <t>9650-0309-01</t>
  </si>
  <si>
    <t>Trainer Operator's Guide (Replacement)</t>
  </si>
  <si>
    <t>9650-0304-01</t>
  </si>
  <si>
    <t>Administration Guide</t>
  </si>
  <si>
    <t>9650-0301-01</t>
  </si>
  <si>
    <t>Operator' Guide for Individual Operators or for use As Wall Poster</t>
  </si>
  <si>
    <t>9650-0300-01</t>
  </si>
  <si>
    <t>Temperature Operator's Guide Insert</t>
  </si>
  <si>
    <t>9650-0220-01</t>
  </si>
  <si>
    <t>Invasive Blood Pressure Operator's Guide Insert</t>
  </si>
  <si>
    <t>9650-0219-01</t>
  </si>
  <si>
    <t>12-Lead Operator's Guide Insert</t>
  </si>
  <si>
    <t>9650-0215-01</t>
  </si>
  <si>
    <t>EtCO2 Operator's Guide Insert</t>
  </si>
  <si>
    <t>9650-0212-01</t>
  </si>
  <si>
    <t>SpO2 Operator's Guide Insert</t>
  </si>
  <si>
    <t>9650-0202-01</t>
  </si>
  <si>
    <t>Service Manual, X Series, English, Paper Format</t>
  </si>
  <si>
    <t>9650-001356-01</t>
  </si>
  <si>
    <t>Operator's Guide, X Series, English, Paper Format</t>
  </si>
  <si>
    <t>9650-001355-01</t>
  </si>
  <si>
    <t>AED Plus 3-D Wall Sign</t>
  </si>
  <si>
    <t>9310-0738</t>
  </si>
  <si>
    <t>MAN</t>
  </si>
  <si>
    <t>CAPITAL_DEFIB</t>
  </si>
  <si>
    <t>AED PRO Manual Only</t>
  </si>
  <si>
    <t>90110600499991010</t>
  </si>
  <si>
    <t>SEMIA</t>
  </si>
  <si>
    <t>AED PRO Semi-Auto Only</t>
  </si>
  <si>
    <t>90110400499991010</t>
  </si>
  <si>
    <t>SEMIA_MAN</t>
  </si>
  <si>
    <t>AED PRO Semi-Auto/Manual</t>
  </si>
  <si>
    <t>90110200499991010</t>
  </si>
  <si>
    <t>ALL_AED</t>
  </si>
  <si>
    <t>CPR-D DEMO ELECTRODES W/CABLE</t>
  </si>
  <si>
    <t>8900-5007</t>
  </si>
  <si>
    <t>PRO_PADZ</t>
  </si>
  <si>
    <t>MFE</t>
  </si>
  <si>
    <t>Pro-padz Sterile Multi-Function Electrodes with 10-Foot Lead Wires, 1 Pair, 12 Month Shelf Life</t>
  </si>
  <si>
    <t>8900-4055-40</t>
  </si>
  <si>
    <t>Pro-padz Sterile Multi-Function Electrodes with 10-Foot Lead Wires, 6 Pairs per Case, 12 Month Shelf Life</t>
  </si>
  <si>
    <t>8900-4052-40</t>
  </si>
  <si>
    <t>STAT_PADZ</t>
  </si>
  <si>
    <t>Dep-Readiness Pack, Propaq MD Kit</t>
  </si>
  <si>
    <t>8900-4014-30</t>
  </si>
  <si>
    <t>Pro-padz Sterile Multi-Function Electrodes with 54-Inch Lead Wires, 1 Pair, 12 Month Shelf Life</t>
  </si>
  <si>
    <t>8900-4013</t>
  </si>
  <si>
    <t>Pro-padz Sterile Multi-Function Electrodes with 54-Inch Lead Wires, 6 Pairs per Case, 12 Month Shelf Life</t>
  </si>
  <si>
    <t>8900-4012</t>
  </si>
  <si>
    <t>Pro-padz Solid Gel Radiolucent Multi-Function Electrodes, 1 Pair, 12 Month Shelf Life</t>
  </si>
  <si>
    <t>8900-4006</t>
  </si>
  <si>
    <t>Pro-padz Solid Gel Radiolucent Multi-Function Electrodes, 12 Pairs per Case, 12 Month Shelf Life</t>
  </si>
  <si>
    <t>8900-4005</t>
  </si>
  <si>
    <t>ESERIES|MSERIES|RSERIES|XSERIES|M2SER</t>
  </si>
  <si>
    <t>Stat-padz HVP Multi-Function Electrodes, 1 Pair, 24 Month Shelf Life</t>
  </si>
  <si>
    <t>8900-4004</t>
  </si>
  <si>
    <t>Stat-padz HVP Multi-Function Electrodes, 12 Pair per Case, 24 Month Shelf Life</t>
  </si>
  <si>
    <t>8900-4003</t>
  </si>
  <si>
    <t>PEDI_PADZ</t>
  </si>
  <si>
    <t>Pedi-padz Solid Gel Multi-Function Electrodes, 1 pair, 24 Month Shelf Life.</t>
  </si>
  <si>
    <t>8900-3001-01</t>
  </si>
  <si>
    <t>Pedi-padz Solid Gel Multi-Function Electrodes, 6 Pairs per Case, 24 Month Shelf Life.</t>
  </si>
  <si>
    <t>8900-3000-01</t>
  </si>
  <si>
    <t>Pro-padz Biphasic Multi-Function Electrodes, 12 Pairs per Case, 9 Month Shelf Life</t>
  </si>
  <si>
    <t>8900-2303-01</t>
  </si>
  <si>
    <t>Pro-padz Biphasic Multi-Function Electrodes, 1 Pair, 9 Month Shelf Life</t>
  </si>
  <si>
    <t>8900-2302-01</t>
  </si>
  <si>
    <t>Pro-padz Liquidgel Radiolucent Multi-Function Electrodes, 1 pair, 12 Month Shelf Life[8900-2106-01]</t>
  </si>
  <si>
    <t>8900-2106-01</t>
  </si>
  <si>
    <t>Pro-padz Liquidgel Radiolucent Multi-Function Electrodes, 12 Pair per Case, 12 Month Shelf Life</t>
  </si>
  <si>
    <t>8900-2105-01</t>
  </si>
  <si>
    <t>Pro-padz Cardiology Specialty Lvp Multi-Function, 1 pair, 18 Month Shelf Life</t>
  </si>
  <si>
    <t>8900-2101-01</t>
  </si>
  <si>
    <t>Pro-padz Cardiology Specialty Lvp Multi-Function, 12 pair per case, 18 Month Shelf Life</t>
  </si>
  <si>
    <t>8900-2100-01</t>
  </si>
  <si>
    <t>Pedi-padz Pediatric Liquid Gel Multi-Function Electrodes, 6 Pairs per Case, 12 Month Shelf Life.</t>
  </si>
  <si>
    <t>8900-2065</t>
  </si>
  <si>
    <t>Pedi-padz Pediatric Liquid Gel Multi-Function Electrodes, 1 Pair, 12 Month Shelf Life.</t>
  </si>
  <si>
    <t>8900-2061</t>
  </si>
  <si>
    <t>ECG</t>
  </si>
  <si>
    <t>V-pak Pre-Connected V Lead Electrodes for 12 Lead (40 Pouches / Case), 15 Month Shelf Life</t>
  </si>
  <si>
    <t>8900-1300-01</t>
  </si>
  <si>
    <t>Pedi-padz Solid Gel Radiolucent Pediatric Multi-Function Electrodes, 1 Pair, 12 Month Shelf Life.</t>
  </si>
  <si>
    <t>8900-1007-01</t>
  </si>
  <si>
    <t>Pedi-padz Solid Gel Radiolucent Pediatric Multi-Function Electrodes, 6 Paris per Case, 12 Month Shelf Life.</t>
  </si>
  <si>
    <t>8900-1005-01</t>
  </si>
  <si>
    <t>Pediatric ECG Electrodes/3 Per Pouch (300 Electrodes), 24 Month Shelf Life (10 Cartons / Case)</t>
  </si>
  <si>
    <t>8900-1003-01</t>
  </si>
  <si>
    <t>Air Medical Stat-padz HVP Multi-Function Electrodes (12 / Case)</t>
  </si>
  <si>
    <t>8900-0951-01</t>
  </si>
  <si>
    <t>Air Medical Stat-padz HVP Multi-Function Electrodes (1 Pair)</t>
  </si>
  <si>
    <t>8900-0950-01</t>
  </si>
  <si>
    <t>AED3|AED_PLUS|AED_PRO</t>
  </si>
  <si>
    <t>PEDI_PADZII</t>
  </si>
  <si>
    <t>Pedi-padz II Pediatric Multi-Function Electrodes - Designed for use with the AED Plus. the AED Recognizes When Pedi-padz II Are Connected and Automatically Proceeds with A Pediatric ECG and Adjusts Energy to Pediatric Levels. 1 Pair, 24 Month Shelf Life.</t>
  </si>
  <si>
    <t>8900-0810-01</t>
  </si>
  <si>
    <t>AED_PLUS|AED_PRO</t>
  </si>
  <si>
    <t>Replacement CPR-D Demo Pads. Includes A Pair of CPR-D Replacement Electrode Pads with Tabbed Pull-Away Gel Covers Without the CPR Sensor Assembly. Can Be Used to Replace Worn or Frayed Pads From Complete CPR-D Demo Pad.</t>
  </si>
  <si>
    <t>8900-0809-01</t>
  </si>
  <si>
    <t>CPR_D</t>
  </si>
  <si>
    <t>CPR-D Accessory Kit Contains CPR Barrier Mask, Scissors, Gloves, Prep Razor, Towel and A Moist Towelette In A Small Zip-Lock Pouch, One Case of 50 Each.</t>
  </si>
  <si>
    <t>8900-0808-01</t>
  </si>
  <si>
    <t>CPR-D Accessory Kit Contains CPR Barrier Mask, Scissors, Gloves, Prep Razor, Towel and A Moist Towelette In A Small Zip-Lock Pouch, One Each.</t>
  </si>
  <si>
    <t>8900-0807-01</t>
  </si>
  <si>
    <t>AED_PRO|ESERIES|MSERIES|RSERIES|XSERIES</t>
  </si>
  <si>
    <t>Training Electrodes, Stat-padz II, 6 Pairs per Case, 24 Month Shelf Life</t>
  </si>
  <si>
    <t>8900-0805-01</t>
  </si>
  <si>
    <t>CPR-D-padz Training Electrodes (To Be Used with Trainer Only)-- with Reusable, 1 pair, 12 Month Shelf Life</t>
  </si>
  <si>
    <t>8900-0804-01</t>
  </si>
  <si>
    <t>Replacement Adhesive Gels for CPR-D-padz - Training Electrode Replacements, 5 Pair/case. 12 month shelf life</t>
  </si>
  <si>
    <t>8900-0803-01</t>
  </si>
  <si>
    <t>AED_PRO|ESER|MSER|RSER|XSER|M2SER</t>
  </si>
  <si>
    <t>STAT_PADZII</t>
  </si>
  <si>
    <t>Stat-padz II HVP Multi-Function Electrodes, 12 Pair per Case, 24 Month Shelf Life</t>
  </si>
  <si>
    <t>8900-0802-01</t>
  </si>
  <si>
    <t>Stat-padz II Adult Multi-Function Electrodes, 1 Pair, 24 Month Shelf Life</t>
  </si>
  <si>
    <t>8900-0801-01</t>
  </si>
  <si>
    <t>AED3|AED_PLUS|AED_PRO|M2SER</t>
  </si>
  <si>
    <t>CPRD-padz One Piece Defibrillation and CPR System Adult Electrode(CPR-D-padz One Piece Electrode Pad with Real CPR Help . Supplied with Gloves, Barrier Mask, Scissors, Razor, Wet Wipe and Dry Wipe. 1 EA, Five (5) Year Shelf-Life. )</t>
  </si>
  <si>
    <t>8900-0800-01</t>
  </si>
  <si>
    <t>Solid Gel, Foam ECG Electrodes, 6 Per Pouch, Case of 600 Electrodes, 24 Month Shelf Life (10 Cartons / Case)</t>
  </si>
  <si>
    <t>8900-0715</t>
  </si>
  <si>
    <t>Solid Gel, Foam ECG Electrodes, 4 Per Pouch, Case of 480 Electrodes, 24 Month Shelf Life (10 Cartons / Case)</t>
  </si>
  <si>
    <t>8900-0714</t>
  </si>
  <si>
    <t>4 Pouch Pediatric ECG Electrodes (480 Electrodes), 24 Month Shelf Life (10 Cartons / Case)</t>
  </si>
  <si>
    <t>8900-0709</t>
  </si>
  <si>
    <t>30 Pouch Round Solid Gel ECG Electrodes (600 Electrodes, 1.5" Diameter), 24 Month Shelf Life (20 POUCHES / CASE)</t>
  </si>
  <si>
    <t>8900-0708</t>
  </si>
  <si>
    <t>30 Pouch Square Solid Gel ECG Electrodes (600 Electrodes), 24 Month Shelf Life (20 POUCHES / CASE)</t>
  </si>
  <si>
    <t>8900-0707</t>
  </si>
  <si>
    <t>30 Pouch Square Liquid Gel ECG Electrodes (600 Electrodes), 24 Month Shelf  Life (20 POUCHES / CASE)</t>
  </si>
  <si>
    <t>8900-0706</t>
  </si>
  <si>
    <t>30 Pouch Radiolucent ECG Electrodes (300 Electrodes, 1.5" Diameter), 24 Month Shelf Life (10 POUCHES / CASE)</t>
  </si>
  <si>
    <t>8900-0704</t>
  </si>
  <si>
    <t>30 Pouch Round Liquid Gel ECG Electrodes (600 Electrodes, 2" Diameter), 24 Month Shelf Life (20 POUCHES / CASE)</t>
  </si>
  <si>
    <t>8900-0703</t>
  </si>
  <si>
    <t>30 Pouch Rectangle Solid Gel ECG Electrodes (600 Electrodes), 24 Month Shelf Life (20 POUCHES / CASE)</t>
  </si>
  <si>
    <t>8900-0702</t>
  </si>
  <si>
    <t>30 Pouch Round Liquid Gel ECG Electrodes (600 Electrodes, 1.5" Diameter), 24 Month Shelf Life (20 POUCHES / CASE)</t>
  </si>
  <si>
    <t>8900-0701</t>
  </si>
  <si>
    <t>30 Pouch, Rectangle Liquid Gel ECG Electrodes (600 Electrodes), 24 Month Shelf Life (20 POUCHES / CASE)</t>
  </si>
  <si>
    <t>8900-0700</t>
  </si>
  <si>
    <t>CPR Stat-padz HVP Multi-Function CPR Electrodes, 1 Ea (24 Mo Shelf Life)</t>
  </si>
  <si>
    <t>8900-0402</t>
  </si>
  <si>
    <t>AED_PLUS|AED_PRO|ESERIES|XSERIES</t>
  </si>
  <si>
    <t>CPR_STAT_PADZ</t>
  </si>
  <si>
    <t>CPR Stat-padz HVP Multi-Function CPR Electrodes, 8 Prs/Cs (24 Mo Shelf Life)</t>
  </si>
  <si>
    <t>8900-0400</t>
  </si>
  <si>
    <t>MSERIES|RSERIES|XSERIES</t>
  </si>
  <si>
    <t>Replacement OneStep Training Electrodes (CPR A/A Format) (8 Per Case)</t>
  </si>
  <si>
    <t>8900-0245-01</t>
  </si>
  <si>
    <t>OneStep Training Cable and Electrode. Includes One Training Cable with CPR Sensor and Y-Connector for Simulator Connection and One Pair of Replacement CPR A/A Pads.</t>
  </si>
  <si>
    <t>8900-0240-01</t>
  </si>
  <si>
    <t>ONESTEP</t>
  </si>
  <si>
    <t>OneStep CPR AA Resuscitation Electrode, 1 Pair, 24 Month Shelf Life.</t>
  </si>
  <si>
    <t>8900-0225-01</t>
  </si>
  <si>
    <t>OneStep CPR AP Resuscitation Electrode, 1 Pair, 24 Month Shelf Life.</t>
  </si>
  <si>
    <t>8900-0223-01</t>
  </si>
  <si>
    <t>OneStep Basic Resuscitation Electrode, 1 Pair, 24 Month Shelf Life.</t>
  </si>
  <si>
    <t>8900-0221-01</t>
  </si>
  <si>
    <t>OneStep Pediatric Resuscitation Electrode, 1 Pair, 24 Month Shelf Life.</t>
  </si>
  <si>
    <t>8900-0218-40</t>
  </si>
  <si>
    <t>OneStep CPR AA Resuscitation Electrode, 8 per Case, 24 Month Shelf Life.[8900-0217-01]</t>
  </si>
  <si>
    <t>8900-0217-01</t>
  </si>
  <si>
    <t>OneStep Pediatric Resuscitation Electrode, 8 per Case, 24 Month Shelf Life.</t>
  </si>
  <si>
    <t>8900-0215-40</t>
  </si>
  <si>
    <t>OneStep Complete Resuscitation Electrode, 8 per Case, 24 Month Shelf Life.[8900-0214-01]</t>
  </si>
  <si>
    <t>8900-0214-01</t>
  </si>
  <si>
    <t>OneStep CPR AP Resuscitation Electrode, 8 per Case, 24 Month Shelf Life.</t>
  </si>
  <si>
    <t>8900-0213-01</t>
  </si>
  <si>
    <t>OneStep Pacing Resuscitation Electrode, 8 per Case, 24 Month Shelf Life.</t>
  </si>
  <si>
    <t>8900-0212-01</t>
  </si>
  <si>
    <t>OneStep Basic Resuscitation Electrode, 8 per Case, 24 Month Shelf Life.</t>
  </si>
  <si>
    <t>8900-0211-01</t>
  </si>
  <si>
    <t>Replacement Training Electrodes (CPR Stat-padz Case of 8). Includes 8 Pairs (Sternum and Apex Pad) of Replacement Electrodes for Training CPR Stat-padz.</t>
  </si>
  <si>
    <t>8900-0195</t>
  </si>
  <si>
    <t>Training CPR Stat-padz. Includes One Training Cable with CPR Sensor, Y Connector for Simulator Connection, and One Pair of Replacement Training Electrodes.</t>
  </si>
  <si>
    <t>8900-0190</t>
  </si>
  <si>
    <t>Replacement OneStep Training CPR A/P Electrodes (8 Per Case)</t>
  </si>
  <si>
    <t>8900-0185</t>
  </si>
  <si>
    <t>OneStep Training Cable and Electrode. Includes One Training Cable with CPR Sensor and Y-Connector for Simulator Connection and One Pair of Replacement OneStep Training CPR A/P Electrodes.</t>
  </si>
  <si>
    <t>8900-0180</t>
  </si>
  <si>
    <t>OneStep Pediatric CPR Replacement Pads, 6 Pair per Case, 24 Month Shelf Life</t>
  </si>
  <si>
    <t>8900-000863-01</t>
  </si>
  <si>
    <t>OneStep Pediatric CPR Training Kit, 1 Pair, 24 Month Shelf Life</t>
  </si>
  <si>
    <t>8900-000862-01</t>
  </si>
  <si>
    <t>Trainer Electrode, Pedi-padz II, 6 Pairs per Case,  24 Month Shelf Life</t>
  </si>
  <si>
    <t>8900-000861-01</t>
  </si>
  <si>
    <t>ECG Liquid Gel Electrodes, 6 ECG Electrodes/Pouch (600 Electrodes = 100 Pouches), 24 Month Shelf Life (10 Cartons / Case)</t>
  </si>
  <si>
    <t>8900-0006</t>
  </si>
  <si>
    <t>5 ECG Electrodes/Pouch (500 Electrodes), 24 Month Shelf Life (10 Cartons / Case)</t>
  </si>
  <si>
    <t>8900-0005</t>
  </si>
  <si>
    <t>ECG Liquid Gel Electrodes, 4 ECG Electrodes/Pouch (480 Electrodes =120 Pouches), 24 Month Shelf Life (10 Cartons / Case)</t>
  </si>
  <si>
    <t>8900-0004</t>
  </si>
  <si>
    <t>ECG Electrodes. 3 ECG Electrodes/Pouch (200 Pouches / 600 Electrodes), 24 Month Shelf Life (20 Cartons / Case)</t>
  </si>
  <si>
    <t>8900-0003</t>
  </si>
  <si>
    <t>AED3</t>
  </si>
  <si>
    <t>UNI_PADZ</t>
  </si>
  <si>
    <t>CPR UNI-PADZ, III TRAINING REPLACEMENT PADS 8/CASE</t>
  </si>
  <si>
    <t>8900-000285</t>
  </si>
  <si>
    <t>CPR UNI-PADZ, III TRAINING KIT</t>
  </si>
  <si>
    <t>8900-000284</t>
  </si>
  <si>
    <t>CPR UNI-PADZ, III, U.S.</t>
  </si>
  <si>
    <t>8900-000280-01</t>
  </si>
  <si>
    <t>ZOLL AED 3 Biomed Testing Cable. Defibrillator Analyzer Adapter Cable - connects ZOLL AED 3 to analyzer</t>
  </si>
  <si>
    <t>8900-000268</t>
  </si>
  <si>
    <t>RSERIES|XSERIES</t>
  </si>
  <si>
    <t>OneStep Pediatric CPR Resuscitation Electrode, 8 Pairs, 24 Month Shelf Life.</t>
  </si>
  <si>
    <t>8900-000220-01</t>
  </si>
  <si>
    <t>OneStep Pediatric CPR Resuscitation Electrode, 1 Pair, 24 Month Shelf Life.</t>
  </si>
  <si>
    <t>8900-000219-01</t>
  </si>
  <si>
    <t>X Series Carry Case</t>
  </si>
  <si>
    <t>8707-000502-01</t>
  </si>
  <si>
    <t>DATA_COMM</t>
  </si>
  <si>
    <t>USB Extension Cable</t>
  </si>
  <si>
    <t>8707-000500-01</t>
  </si>
  <si>
    <t>CHARGERS</t>
  </si>
  <si>
    <t>AutoPulse SurePower Battery Charger, U.S.</t>
  </si>
  <si>
    <t>8700-0753-01</t>
  </si>
  <si>
    <t>LI_ION</t>
  </si>
  <si>
    <t>Autopulse Li-Ion Battery</t>
  </si>
  <si>
    <t>8700-0752-01</t>
  </si>
  <si>
    <t>AP_PLATFORM</t>
  </si>
  <si>
    <t>CAPITAL_AP</t>
  </si>
  <si>
    <t>AutoPulse System with Pass Thru</t>
  </si>
  <si>
    <t>8700-0730-01</t>
  </si>
  <si>
    <t>MANIKIN</t>
  </si>
  <si>
    <t>AutoPulse Manikin</t>
  </si>
  <si>
    <t>8700-0718-01</t>
  </si>
  <si>
    <t>AutoPulse Hygiene Barrier</t>
  </si>
  <si>
    <t>8700-0717-01</t>
  </si>
  <si>
    <t>AutoPulse Transporter</t>
  </si>
  <si>
    <t>8700-0716-01</t>
  </si>
  <si>
    <t>AutoPulse Soft Stretcher</t>
  </si>
  <si>
    <t>8700-0712-01</t>
  </si>
  <si>
    <t>PKG</t>
  </si>
  <si>
    <t>AutoPulse Backboard Cable Ties, Package of 25 ties</t>
  </si>
  <si>
    <t>8700-0711-01</t>
  </si>
  <si>
    <t>AutoPulse Head Immobilizer</t>
  </si>
  <si>
    <t>8700-0710-01</t>
  </si>
  <si>
    <t>AutoPulse Shoulder Restraint</t>
  </si>
  <si>
    <t>8700-0709-01</t>
  </si>
  <si>
    <t>AutoPulse Grip Strips, adhesive backed strips designed to provide a high-friction contact between the AutoPulse Platform and a backboard.  Semi-permanent adhesive.  (1 set)</t>
  </si>
  <si>
    <t>8700-0708-01</t>
  </si>
  <si>
    <t>Lifeband Trainer</t>
  </si>
  <si>
    <t>8700-0707-01</t>
  </si>
  <si>
    <t>LIFEBANDS</t>
  </si>
  <si>
    <t>Lifeband 3 Pack</t>
  </si>
  <si>
    <t>8700-0706-01</t>
  </si>
  <si>
    <t>POWER</t>
  </si>
  <si>
    <t>CABLES</t>
  </si>
  <si>
    <t>AutoPulse Power Cord</t>
  </si>
  <si>
    <t>8700-0704-01</t>
  </si>
  <si>
    <t>Lifeband 1 Pack</t>
  </si>
  <si>
    <t>8700-0701-01</t>
  </si>
  <si>
    <t>AutoPulse System</t>
  </si>
  <si>
    <t>8700-0700-01</t>
  </si>
  <si>
    <t>Propaq MD Data Conversion Utility, Rev A</t>
  </si>
  <si>
    <t>8700-020001-01</t>
  </si>
  <si>
    <t>AutoPulse Quick Case</t>
  </si>
  <si>
    <t>8700-000850-40</t>
  </si>
  <si>
    <t>AutoPulse Training System: Consists of 1 each AutoPulse Trainer Platform, 1 LifeBand Trainer, 1 Multi- Chemistry  Battery Charger, and 2 Lithium-ion Batteries. NOT FOR PATIENT USE.
One (1) Year Warranty.</t>
  </si>
  <si>
    <t>8700-000764-01</t>
  </si>
  <si>
    <t>AutoPulse Soft Carry Case</t>
  </si>
  <si>
    <t>8700-000758-01</t>
  </si>
  <si>
    <t>AUTO</t>
  </si>
  <si>
    <t>AED 3 Automatic includes CPR UNI-padz, III, U.S. (8900-000280-01); Battery Pack (8000-000696); PlusRX Prescription, Program Mgmt (8000-1150-01)</t>
  </si>
  <si>
    <t>8511-001102-01</t>
  </si>
  <si>
    <t>AED 3, Semi-Automatic includes CPR Uni-padz, III, U.S. (8900-000280-01); Battery Pack (8000-000696); PlusRX Prescription, Program Mgmt, NA, AED (8000-1150-01)</t>
  </si>
  <si>
    <t>8511-001101-01</t>
  </si>
  <si>
    <t>BLS</t>
  </si>
  <si>
    <t>AED3_BLS</t>
  </si>
  <si>
    <t>ZOLL AED 3 BLS EMS/FIRE Package including:  Product Documentation, Carry Case, CPR Stat padz, pedi padz II and Battery pack</t>
  </si>
  <si>
    <t>8502-001103-01</t>
  </si>
  <si>
    <t>SENSORS</t>
  </si>
  <si>
    <t>SPO2</t>
  </si>
  <si>
    <t>Nellcor Max-Pac Adhesive SpO2 Sensor Assortment Sample Pack</t>
  </si>
  <si>
    <t>8300-0805-01</t>
  </si>
  <si>
    <t>5_LEAD</t>
  </si>
  <si>
    <t>Replacement Precordial 6 Lead Cable - IEC</t>
  </si>
  <si>
    <t>8300-0804-12</t>
  </si>
  <si>
    <t>12_LEAD</t>
  </si>
  <si>
    <t>V Lead Patient Cable for 12 Lead ECG(Replacement Precordial 6 Lead Cable - AAMI)</t>
  </si>
  <si>
    <t>8300-0804-01</t>
  </si>
  <si>
    <t>4_LEAD</t>
  </si>
  <si>
    <t>Replacement 4-Lead Trunk Cable - IEC</t>
  </si>
  <si>
    <t>8300-0803-12</t>
  </si>
  <si>
    <t>Replacement 4-Lead Trunk Cable - AAMI</t>
  </si>
  <si>
    <t>8300-0803-01</t>
  </si>
  <si>
    <t>12-Lead One Step ECG Cable - IEC Includes 4-Lead Trunk Cable and Removable Precordial 6 Lead Set</t>
  </si>
  <si>
    <t>8300-0802-12</t>
  </si>
  <si>
    <t>12-Lead One Step ECG Cable - AAMI Includes 4-Lead Trunk Cable and Removable Precordial 6 Lead Set</t>
  </si>
  <si>
    <t>8300-0802-01</t>
  </si>
  <si>
    <t>5-Lead ECG Cable - IEC with Low Profile Propaq MD Connector</t>
  </si>
  <si>
    <t>8300-0801-12</t>
  </si>
  <si>
    <t>5-Lead ECG Cable - AAMI with Low Profile Propaq MD Connector</t>
  </si>
  <si>
    <t>8300-0801-01</t>
  </si>
  <si>
    <t>3_LEAD</t>
  </si>
  <si>
    <t>3-Lead ECG Cable - IEC with Low Profile Propaq MD Connector</t>
  </si>
  <si>
    <t>8300-0800-12</t>
  </si>
  <si>
    <t>3-Lead ECG Cable - AAMI with Low Profile Propaq MD Connector</t>
  </si>
  <si>
    <t>8300-0800-01</t>
  </si>
  <si>
    <t>Neonatal Cuff Kit, One Each of Sizes #1 - #5, Single Tube with Male Luer Connector</t>
  </si>
  <si>
    <t>8300-0797-01</t>
  </si>
  <si>
    <t>Replacement Nellcor Dec-8 Extension Cable, Eight Foot</t>
  </si>
  <si>
    <t>8300-0792-01</t>
  </si>
  <si>
    <t>Replacement Nellcor Ds 100A Durasensor, Reusable SpO2 Finger Probe</t>
  </si>
  <si>
    <t>8300-0791-01</t>
  </si>
  <si>
    <t>PROPAQM|PROPAQMD|XSERIES</t>
  </si>
  <si>
    <t>IBP</t>
  </si>
  <si>
    <t>Transducer Interface Cable with Right Angle Connector - Abbott</t>
  </si>
  <si>
    <t>8300-0788-01</t>
  </si>
  <si>
    <t>Transducer Interface Cable with Right Angle Connector - Edwards</t>
  </si>
  <si>
    <t>8300-0787-01</t>
  </si>
  <si>
    <t>Multifunction Therapy Cable - Allows use of Disposable Multifunction Electrodes and ZOLL External and Internal Paddles</t>
  </si>
  <si>
    <t>8300-0783</t>
  </si>
  <si>
    <t>SIDESTREAM</t>
  </si>
  <si>
    <t>ETCO2</t>
  </si>
  <si>
    <t>Oridion Smart CapnoLine Plus O2 (O2 Tubing), For Non-Intubated Patients, Pediatric, EMS, Box of 25</t>
  </si>
  <si>
    <t>8300-0525-01</t>
  </si>
  <si>
    <t>Oridion Smart CapnoLine Plus O2 (O2 Tubing), For Non-Intubated Patients, Adult, EMS, Box of 25</t>
  </si>
  <si>
    <t>8300-0524-01</t>
  </si>
  <si>
    <t>Oridion Vitaline H Set, For Intubated Patients, Adult/Pediatric, EMS, Case of 25</t>
  </si>
  <si>
    <t>8300-0523-01</t>
  </si>
  <si>
    <t>Oridion Filterline H Set, For Intubated Patients, Infant/Neonatal, EMS, Box of 25</t>
  </si>
  <si>
    <t>8300-0522-01</t>
  </si>
  <si>
    <t>Oridion Filterline Set, For Intubated Patients, Adult/Pediatric, EMS, Box of 25</t>
  </si>
  <si>
    <t>8300-0520-01</t>
  </si>
  <si>
    <t>SUREPOWER</t>
  </si>
  <si>
    <t>SurePower 4 Bay Charging System Including 4 Propaq MD Battery Charging Adapters</t>
  </si>
  <si>
    <t>8300-0500-01</t>
  </si>
  <si>
    <t>SurePower Charger Adapter for Propaq MD Batteries</t>
  </si>
  <si>
    <t>8300-0250-01</t>
  </si>
  <si>
    <t>X Series V-Pak Adapter Cable</t>
  </si>
  <si>
    <t>8300-000827-01</t>
  </si>
  <si>
    <t>X Series OneStep Cable</t>
  </si>
  <si>
    <t>8300-000676</t>
  </si>
  <si>
    <t>Smart Capnoline Plus (02 Connectors Only), For Intubated Patients, Adult, Box of 25</t>
  </si>
  <si>
    <t>8300-000530-01</t>
  </si>
  <si>
    <t>Microstream O2/CO2 Oral Nasal Filterline, For Non-Intubated Patients - Pediatric, Box of 25</t>
  </si>
  <si>
    <t>8300-000529-01</t>
  </si>
  <si>
    <t>Smart CapnoLine O2 Plus, For Non-Intubated Patients, Adult, Military, Box of 25</t>
  </si>
  <si>
    <t>8300-000528-01</t>
  </si>
  <si>
    <t>Filterline H Set, For Intubated Patients, Adult/Pediatric, Military, Box of 25</t>
  </si>
  <si>
    <t>8300-000527-01</t>
  </si>
  <si>
    <t>Filterline Set, For Intubated Patients, Adult/Pediatric, Military, Box of 25</t>
  </si>
  <si>
    <t>8300-000526-01</t>
  </si>
  <si>
    <t>Replacement AC Power Adapter / Charger, 120 - 240 Vac, 50, 60 400 Hz</t>
  </si>
  <si>
    <t>8300-0004</t>
  </si>
  <si>
    <t>COMPONENT</t>
  </si>
  <si>
    <t>MICROSTREAM ADVANCE ADULT-PEDIATRIC INTUBATED CO2 FILTER LINE, HIGH HUMIDITY, BOX OF 25</t>
  </si>
  <si>
    <t>8300-000204</t>
  </si>
  <si>
    <t>Dual Lumen NIBP Tubing Assembly, 5 FT</t>
  </si>
  <si>
    <t>8300-0002-02</t>
  </si>
  <si>
    <t>Dual Lumen NIBP 10 Foot Hose</t>
  </si>
  <si>
    <t>8300-0002-01</t>
  </si>
  <si>
    <t>DC Auxiliary Power Supply</t>
  </si>
  <si>
    <t>8300-000006</t>
  </si>
  <si>
    <t>SurePower Single Bay Charger</t>
  </si>
  <si>
    <t>8200-000100-01</t>
  </si>
  <si>
    <t>SurePower Charger Battery Well Spacer</t>
  </si>
  <si>
    <t>8050-0032-01</t>
  </si>
  <si>
    <t>SurePower 4 Bay Charging System (Requires 8300-0250-01 to Charge Propaq MD)</t>
  </si>
  <si>
    <t>8050-0030-01</t>
  </si>
  <si>
    <t>ZOLL AED 3 TRAINER, ENGLISH AHA</t>
  </si>
  <si>
    <t>8028-000001-01</t>
  </si>
  <si>
    <t>12-Lead ECG Simulator</t>
  </si>
  <si>
    <t>8012-0206</t>
  </si>
  <si>
    <t>HANDLES_PADDLES</t>
  </si>
  <si>
    <t>MFD</t>
  </si>
  <si>
    <t>Autoclavable Handle Assembly with Switch with 16' Cable</t>
  </si>
  <si>
    <t>8011-0501-02</t>
  </si>
  <si>
    <t>Autoclavable Handle Assembly with Switch</t>
  </si>
  <si>
    <t>8011-0501-01</t>
  </si>
  <si>
    <t>Autoclavable Handle Assembly Without Switch</t>
  </si>
  <si>
    <t>8011-0500</t>
  </si>
  <si>
    <t>RSERIES|XSERIES|M2SER</t>
  </si>
  <si>
    <t>See-Thru CPR Simulator</t>
  </si>
  <si>
    <t>8009-0751-01</t>
  </si>
  <si>
    <t>RSERIES</t>
  </si>
  <si>
    <t>MFC</t>
  </si>
  <si>
    <t>OneStep CPR Cable (Supports Real CPR Help)</t>
  </si>
  <si>
    <t>8009-0749</t>
  </si>
  <si>
    <t>CONNECTOR</t>
  </si>
  <si>
    <t>CPR D padz and CPR Stat padz connector for OneStep Cable</t>
  </si>
  <si>
    <t>8009-0020</t>
  </si>
  <si>
    <t>ENGLISH - AED Plus Semi-Automatic Trainer 2 Unit
The AED Plus Trainer2 can be used by trainers to train users of the AED Plus.  Supplied with wireless Remote Controller, one set of CPR-D training electrodes, one pair of replacement gels, 4 D-Cell bateries, 2 AA batteries, Operators Guide, and a (6) six month limited warranty</t>
  </si>
  <si>
    <t>8008-0050-01</t>
  </si>
  <si>
    <t>Trainer 2 Wireless Remote Controller with 2 AA Batteries (Replacement)</t>
  </si>
  <si>
    <t>8008-0007</t>
  </si>
  <si>
    <t>Real CPR Help Travel Trainer (Practice And/or Demonstrate Real CPR Help with A Clinical AED Plus or AED PRO Using the Travel Trainer with Built-In Heart Rhythm Simulator)</t>
  </si>
  <si>
    <t>8008-0006-01</t>
  </si>
  <si>
    <t>AED 3, TRAVEL TRAINER</t>
  </si>
  <si>
    <t>8008-000053-01</t>
  </si>
  <si>
    <t>ENGLISH - AED Plus Fully Automatic Trainer 2 Unit
The AED Plus Trainer2 can be used by traingers to train users of the AED Plus.  supplied with wireless Remote Controller, one set of CPR-D training electrodes, one pair of replacement gels, 4 D-Cell batteries, 2 AA batteries,, Operators Guide, and a (6) six month limited warranty</t>
  </si>
  <si>
    <t>8008-000052-01</t>
  </si>
  <si>
    <t>ELEARNING</t>
  </si>
  <si>
    <t>eLearning1ARCHCP ¿ American Red Cross curriculum CPR/AED for Health Care Provider, Online Training, course materials included for one* (1) learner.  A skills-check is conducted by a certified instructor after completion of the online training at customer site.  Includes online course and completion certificate. *Must be sold in a minimum of three (3) to receive on-site skill session (Part 2). Cancellation fee required to re-schedule within 72 to 24 hours. Cancellation within 24 hrs not allowed.</t>
  </si>
  <si>
    <t>8000-1137-01</t>
  </si>
  <si>
    <t>eLearning1ARCFA ¿ American Red Cross curriculum CPR/AED and First AID, Online Training, course materials included for one* (1) learner.  A skills-check is conducted by a certified instructor after completion of the online training at customer site.  Includes online course and completion certificate. *Must be sold in a minimum of three (3) to receive on-site skill session (Part 2). Cancellation fee required to re-schedule within 72 to 24 hours. Cancellation within 24 hrs not allowed.</t>
  </si>
  <si>
    <t>8000-1136-01</t>
  </si>
  <si>
    <t>eLearning1ARC ¿ American Red Cross curriculum CPR/AED Online Training, course materials included for one* (1) learner.  A skills-check is conducted by a certified instructor after completion of the online training at customer site.  Includes online course and completion certificate. *Must be sold in a minimum of three (3) to receive on-site skill session (Part 2). Cancellation fee required to re-schedule within 72 to 24 hours. Cancellation within 24 hrs not allowed.</t>
  </si>
  <si>
    <t>8000-1135-01</t>
  </si>
  <si>
    <t>eLearning1b ¿ Bloodborne Pathogens online training for ONE* (1) learner.  A skills-check is conducted by a certified instructor after completion of the online training at customer site.  Includes online course and completion certificate. *Must be sold in a minimum of three (3) to receive on-site skill session (Part 2). Cancellation fee required to re-schedule within 72 to 24 hours. Cancellation within 24 hrs not allowed.</t>
  </si>
  <si>
    <t>8000-1134-01</t>
  </si>
  <si>
    <t>eLearning1-CP ¿ CPR/AED for Health Care Provider, Online Training, course materials included for one* (1) learner.  A skills-check is conducted by a certified instructor after completion of the online training at customer site.  Includes online course and completion certificate. *Must be sold in a minimum of three (3) to receive on-site skill session (Part 2). Cancellation fee required to re-schedule within 72 to 24 hours. Cancellation within 24 hrs not allowed.</t>
  </si>
  <si>
    <t>8000-1133-01</t>
  </si>
  <si>
    <t>eLearning1-FA ¿ CPR / AED and First AID, Online Training, course materials included for ONE* (1) learner.  A skills-check is conducted by a certified instructor after completion of the online training at customer site.  Includes online course and completion certificate. *Must be sold in a minimum of three (3) to receive on-site skill session (Part 2). Cancellation fee required to re-schedule within 72 to 24 hours. Cancellation within 24 hrs not allowed.</t>
  </si>
  <si>
    <t>8000-1132-01</t>
  </si>
  <si>
    <t>eLearning1 ¿ CPR / AED Online Training, course materials included for ONE* (1) learner.  A skills-check is conducted by a certified instructor after completion of the online training at customer site.  Includes online course and completion certificate. *Must be sold in a minimum of three (3) to receive on-site skill session (Part 2). Cancellation fee required to re-schedule within 72 to 24 hours. Cancellation within 24 hrs not allowed.</t>
  </si>
  <si>
    <t>8000-1131-01</t>
  </si>
  <si>
    <t>eLearning1euFA ¿ Emergency University curriculum CPR/AED and First AID, Online Training, course materials included for one* (1) learner.  A skills-check is conducted by a certified instructor after completion of the online training at customer site.  Includes online course and completion certificate. *Must be sold in a minimum of three (3) to receive on-site skill session (Part 2). Cancellation fee required to re-schedule within 72 to 24 hours. Cancellation within 24 hrs not allowed.</t>
  </si>
  <si>
    <t>8000-1130-01</t>
  </si>
  <si>
    <t>eLearning1eu ¿ Emergency University curriculum CPR/AED Online Training, course materials included for one* (1) learner.  A skills-check is conducted by a certified instructor after completion of the online training at customer site.  Includes online course and completion certificate. *Must be sold in a minimum of three (3) to receive on-site skill session (Part 2). Cancellation fee required to re-schedule within 72 to 24 hours. Cancellation within 24 hrs not allowed.</t>
  </si>
  <si>
    <t>8000-1129-01</t>
  </si>
  <si>
    <t>PLUSLEARNING</t>
  </si>
  <si>
    <t>PlusLearning1ARC-ba ¿ Additional Bloodborne Pathogens training for ONE ADDITIONAL learner, conducted by certified American Red Cross instructor at customer site (United States).  Includes access to on-line training materials, student manuals and certification certificate.  Must be scheduled as extension of another class. Must also accompany certificate for additional Bloodborne Pathogens class of 5 or more. Cancellation fee required to re-schedule within 72 to 24 hours. Cancellation within 24 hrs not allowed.</t>
  </si>
  <si>
    <t>8000-1128-01</t>
  </si>
  <si>
    <t>PlusLearning9ARC-ba ¿ Additional Bloodborne Pathogens training for class of NINE learners, conducted by certified American Red Cross instructor at customer site (United States). Includes access to on-line training materials, student manuals and certification certificate.  Must be scheduled 30 days in advance. Cancellation fee required to re-schedule within 72 to 24 hours. Cancellation within 24 hours not allowed.</t>
  </si>
  <si>
    <t>8000-1127-01</t>
  </si>
  <si>
    <t>PlusLearning5ARC-ba - Additional Bloodborne Pathogens training for class of FIVE learners, conducted by certified American Red Cross instructor at customer site (United States). Includes access to on-line training materials, student manuals and certification certificate.  Must be scheduled 30 days in advance. Cancellation fee required to re-schedule within 72 to 24 hours. Cancellation within 24 hours not allowed.</t>
  </si>
  <si>
    <t>8000-1126-01</t>
  </si>
  <si>
    <t>PlusLearning1ARC-f ¿ CPR / AED / First Aid training for ONE ADDITIONAL learner, conducted by certified American Red Cross instructor at customer site (United States).  Includes access to on-line training materials, student manuals and certification certificate.  Must be scheduled as extension of another class. Must be scheduled 30 days in advance. Cancellation fee required to re-schedule within 72 to 24 hours. Cancellation within 24 hours not allowed.</t>
  </si>
  <si>
    <t>8000-1125-01</t>
  </si>
  <si>
    <t>PlusLearning9ARC-f ¿ CPR / AED / First Aid training for class of NINE learners, conducted by certified American Red Cross instructor at customer site (United States).  Includes access to on-line training materials, student manuals and certification certificate.  Must be scheduled 30 days in advance. Cancellation fee required to re-schedule within 72 to 24 hours. Cancellation within 24 hours not allowed.</t>
  </si>
  <si>
    <t>8000-1124-01</t>
  </si>
  <si>
    <t>PlusLearning5ARC-f ¿ CPR / AED / First Aid training for class of FIVE learners, conducted by certified American Red Cross instructor at customer site (United States).  Includes access to on-line training materials, student manuals and certification certificate.  Must be scheduled 30 days in advance. Cancellation fee required to re-schedule within 72 to 24 hours. Cancellation within 24 hours not allowed.</t>
  </si>
  <si>
    <t>8000-1123-01</t>
  </si>
  <si>
    <t>PlusLearning1ARC ¿ CPR / AED training for ONE ADDITIONAL learner, conducted by certified American Red Cross instructor at customer site (United States).  Includes access to on-line training materials, student manuals and certification certificate.  Must be scheduled as extension of another class. Must be scheduled 30 days in advance. Cancellation fee required to re-schedule within 72 to 24 hours. Cancellation within 24 hours not allowed.</t>
  </si>
  <si>
    <t>8000-1122-01</t>
  </si>
  <si>
    <t>PlusLearning9ARC ¿ CPR / AED training for class of NINE learners, conducted by certified American Red Cross instructor at customer site (United States).  Includes access to on-line training materials, student manuals and certification certificate.  Must be scheduled 30 days in advance. Cancellation fee required to re-schedule within 72 to 24 hours. Cancellation within 24 hours not allowed.</t>
  </si>
  <si>
    <t>8000-1121-01</t>
  </si>
  <si>
    <t>PlusLearning5ARC ¿ CPR / AED training for class of FIVE learners, conducted by certified American Red Cross instructor at customer site (United States).  Includes access to on-line training materials, student manuals and certification certificate.  Must be scheduled 30 days in advance. Cancellation fee required to re-schedule within 72 to 24 hours. Cancellation within 24 hours not allowed.</t>
  </si>
  <si>
    <t>8000-1120-01</t>
  </si>
  <si>
    <t>PLUSTRAC</t>
  </si>
  <si>
    <t>PlusTrac Essential5 - Five (5) year Essentials PlusTrac for a single (1) AED. Includes: Online management program, Medical Rx, Protocol and EMS Templates, Interactive AED management, E-minders and alert notifications, &amp; Interactive reporting console.</t>
  </si>
  <si>
    <t>8000-1117-01</t>
  </si>
  <si>
    <t>PlusTrac Essential1 - One (1) year Essentials PlusTrac for a single (1) AED. Includes: Online management program, Medical Rx, Protocol and EMS Templates, Interactive AED management, E-minders and alert notifications, &amp; Interactive reporting console.</t>
  </si>
  <si>
    <t>8000-1116-01</t>
  </si>
  <si>
    <t>PlusTrac Professional5- Five (5) year Professional AED Program solution including PlusTrac online management program for a single (1) AED, complete client implementation support, EMS registration and agency filings as well as legislative and regulatory support.  A Rescue Ready Services account manager will work directly with you to ensure compliance and an effective program is established.  Medical prescription included.</t>
  </si>
  <si>
    <t>8000-1111-01</t>
  </si>
  <si>
    <t>PlusTrac Professional1 - One (1) year Professional AED Program solution including PlusTrac online management program for a single (1) AED, complete client implementation support, EMS registration and agency filings as well as legislative and regulatory support.  A Rescue Ready Services account manager will work directly with you to ensure compliance and an effective program is established.  Medical prescription included.</t>
  </si>
  <si>
    <t>8000-1110-01</t>
  </si>
  <si>
    <t>PlusLearning1-ba ¿ Additional Bloodborne Pathogens training for ONE ADDITIONAL learner, conducted by certified instructor at customer site (United States).  Includes on-site training materials, student manuals, certification testing, and certification cards.  Must be scheduled as extension of another class. Must also accompany certificate for additional Bloodborne Pathogens class of 5 or more. Cancellation fee required to re-schedule within 72 to 24 hours. Cancellation within 24 hrs not allowed.</t>
  </si>
  <si>
    <t>8000-1077-01</t>
  </si>
  <si>
    <t>PlusLearning9-ba ¿ Additional Bloodborne Pathogens training for class of NINE learners, conducted by certified instructor at customer site (United States).  Includes on-site training materials, student manuals, certification testing, and certification cards.  Must be scheduled 30 days in advance. Cancellation fee required to re-schedule within 72 to 24 hours. Cancellation within 24 hours not allowed.</t>
  </si>
  <si>
    <t>8000-1076-01</t>
  </si>
  <si>
    <t>PlusLearning5-ba ¿ Additional Bloodborne Pathogens training for class of FIVE learners, conducted by certified instructor at customer site (United States).  Includes on-site training materials, student manuals, certification testing, and certification cards.  Must be scheduled 30 days in advance. Cancellation fee required to re-schedule within 72 to 24 hours. Cancellation within 24 hours not allowed.</t>
  </si>
  <si>
    <t>8000-1074-01</t>
  </si>
  <si>
    <t>PlusLearning1-f ¿ CPR / AED / First Aid training for ONE ADDITIONAL learner, conducted by certified instructor at customer site (United States).  Includes on-site training materials, student manuals, certification testing, and certification cards.  Must be scheduled as extension of another class. Must be scheduled 30 days in advance. Cancellation fee required to re-schedule within 72 to 24 hours. Cancellation within 24 hours not allowed.</t>
  </si>
  <si>
    <t>8000-1073-01</t>
  </si>
  <si>
    <t>PlusLearning9-f ¿ CPR / AED / First Aid training for class of NINE learners, conducted by certified instructor at customer site (United States).  Includes on-site training materials, student manuals, certification testing, and certification cards.  Must be scheduled 30 days in advance. Cancellation fee required to re-schedule within 72 to 24 hours. Cancellation within 24 hours not allowed.</t>
  </si>
  <si>
    <t>8000-1072-01</t>
  </si>
  <si>
    <t>PlusLearning5-f ¿ CPR / AED / First Aid training for class of FIVE learners, conducted by certified instructor at customer site (United States).  Includes on-site training materials, student manuals, certification testing, and certification cards.  Must be scheduled 30 days in advance. Cancellation fee required to re-schedule within 72 to 24 hours. Cancellation within 24 hours not allowed.</t>
  </si>
  <si>
    <t>8000-1070-01</t>
  </si>
  <si>
    <t>PlusLearning1 ¿ CPR / AED training for ONE ADDITIONAL learner, conducted by certified instructor at customer site (United States).  Includes on-site training materials, student manuals, certification testing, and certification cards.  Must be scheduled as extension of another class. Must be scheduled 30 days in advance. Cancellation fee required to re-schedule within 72 to 24 hours. Cancellation within 24 hours not allowed.</t>
  </si>
  <si>
    <t>8000-1069-01</t>
  </si>
  <si>
    <t>PlusLearning9 ¿ CPR / AED training for class of NINE learners, conducted by certified instructor at customer site (United States).  Includes on-site training materials, student manuals, certification testing, and certification cards.  Must be scheduled 30 days in advance. Cancellation fee required to re-schedule within 72 to 24 hours. Cancellation within 24 hours not allowed.</t>
  </si>
  <si>
    <t>8000-1068-01</t>
  </si>
  <si>
    <t>PlusLearning5 ¿ CPR / AED training for class of FIVE learners, conducted by certified instructor at customer site (United States).  Includes on-site training materials, student manuals, certification testing, and certification cards.  Must be scheduled 30 days in advance. Cancellation fee required to re-schedule within 72 to 24 hours. Cancellation within 24 hours not allowed.</t>
  </si>
  <si>
    <t>8000-1066-01</t>
  </si>
  <si>
    <t>Shoulder Strap (Roll Cage)</t>
  </si>
  <si>
    <t>8000-0914</t>
  </si>
  <si>
    <t>Cuff Kit with Welch Allyn Small Adult, Large Adult and Thigh Cuffs</t>
  </si>
  <si>
    <t>8000-0895</t>
  </si>
  <si>
    <t>Propaq MD USB Flash Drive</t>
  </si>
  <si>
    <t>8000-0894</t>
  </si>
  <si>
    <t>Hardened Shipping Container, PropaqMD</t>
  </si>
  <si>
    <t>8000-0893-01</t>
  </si>
  <si>
    <t>Propaq MD/Propaq M with Printer - Soft Carrying Case</t>
  </si>
  <si>
    <t>8000-0891-02</t>
  </si>
  <si>
    <t>AED Pro Hard Case with Foam Cut-Outs</t>
  </si>
  <si>
    <t>8000-0875-32</t>
  </si>
  <si>
    <t>Propaq MD Low Profile Soft Handle</t>
  </si>
  <si>
    <t>8000-0864-01</t>
  </si>
  <si>
    <t>METAL</t>
  </si>
  <si>
    <t>AED Pro Non-Rechargeable Lithium Battery Pack</t>
  </si>
  <si>
    <t>8000-0860-01</t>
  </si>
  <si>
    <t>CABINETS</t>
  </si>
  <si>
    <t>Standard Surface Wall Cabinet, 9" Depth  (Device Stored in Carry Case) Includes: alarm, set-up instructions</t>
  </si>
  <si>
    <t>8000-0855</t>
  </si>
  <si>
    <t>AED Plus Demo Kit Carry Bag</t>
  </si>
  <si>
    <t>8000-0847-01</t>
  </si>
  <si>
    <t>SOFTWARE</t>
  </si>
  <si>
    <t>ZOLL Administrative SoftWarranty for AED Pro, CD-ROM</t>
  </si>
  <si>
    <t>8000-0843-01</t>
  </si>
  <si>
    <t>AED PRO ECG Cable AAMI</t>
  </si>
  <si>
    <t>8000-0838</t>
  </si>
  <si>
    <t>Large Pelican Case with Cut-Outs for AED Plus, CPR-D, Padz and Pedi, Padz II</t>
  </si>
  <si>
    <t>8000-0837-01</t>
  </si>
  <si>
    <t>Small Pelican Case with Cut-Outs for AED Plus Only</t>
  </si>
  <si>
    <t>8000-0836-01</t>
  </si>
  <si>
    <t>ALL_AED|M2SER</t>
  </si>
  <si>
    <t>AED Plus Demo Manikin. Includes Manikin Torso with Velcro Strips Attached and a Separate Head with HardWarranty for Attachment(AED Plus, Pro, R Series and M Series Manikin)</t>
  </si>
  <si>
    <t>8000-0835-01</t>
  </si>
  <si>
    <t>AED Demo Kit. Includes Carry Bag, Manikin Torso with Head and One CPR-D Demo Pad.</t>
  </si>
  <si>
    <t>8000-0834-01</t>
  </si>
  <si>
    <t>AED PRO Molded Vinyl Carry Case with Spare Battery Compartment</t>
  </si>
  <si>
    <t>8000-0832-01</t>
  </si>
  <si>
    <t>AED PRO Simulator</t>
  </si>
  <si>
    <t>8000-0829-01</t>
  </si>
  <si>
    <t>AED Plus Wall Sign (81/2" X 11") and AED Plus 3-D Wall Sign</t>
  </si>
  <si>
    <t>8000-0825</t>
  </si>
  <si>
    <t>Trainer US AC Adapter</t>
  </si>
  <si>
    <t>8000-0822</t>
  </si>
  <si>
    <t>Simulator/Tester -Connects to AED Plus to Demonstrate Operation</t>
  </si>
  <si>
    <t>8000-0819-01</t>
  </si>
  <si>
    <t>Surface Wall Mounting Box (7" Deep) Designed to Hold AED Plus (On A Bracket Without Carry Case) and One Spare Set of Electrodes</t>
  </si>
  <si>
    <t>8000-0817</t>
  </si>
  <si>
    <t>RS232 IRDA Adapter (Recommended for Windows 98)</t>
  </si>
  <si>
    <t>8000-0816</t>
  </si>
  <si>
    <t>USB IRDA Adapter (Not Recommended for use On Windows 98)</t>
  </si>
  <si>
    <t>8000-0815</t>
  </si>
  <si>
    <t>Recessed Wall Mounting Box (Semi-Recessed Wall Cabinet Designed to Hold AED Plus on a Bracket without Carry Case and includes One Spare Set of Electrodes</t>
  </si>
  <si>
    <t>8000-0814</t>
  </si>
  <si>
    <t>Replacement Public Safety Pass Cover Designed for CPR-D-padz and Accessories</t>
  </si>
  <si>
    <t>8000-0812-01</t>
  </si>
  <si>
    <t>Flush Wall Mounting Box (Fully Recessed Wall Cabinet Designed to Hold AED Plus On A Bracket Without Carry Case and One Spare Set of Electrodes</t>
  </si>
  <si>
    <t>8000-0811</t>
  </si>
  <si>
    <t>AED PRO Soft Carry Case</t>
  </si>
  <si>
    <t>8000-0810-01</t>
  </si>
  <si>
    <t>Mounting Bracket</t>
  </si>
  <si>
    <t>8000-0809-01</t>
  </si>
  <si>
    <t>Replacement Public Access Pass Cover (Graphic Interface Label) Designed for CPR-D-padz and Accessories</t>
  </si>
  <si>
    <t>8000-0808-01</t>
  </si>
  <si>
    <t>Type 123 Lithium Batteries, Quantity of Ten (10) with Storage Sleeve</t>
  </si>
  <si>
    <t>8000-0807-01</t>
  </si>
  <si>
    <t>Replacement Softcase - Police</t>
  </si>
  <si>
    <t>8000-0806-01</t>
  </si>
  <si>
    <t>KIT, CABLE ADAPTER, UNIVERSAL ZOLL AED</t>
  </si>
  <si>
    <t>8000-0804-01</t>
  </si>
  <si>
    <t>Compact Low Profile Public Safety Cover (Not for use with CPR-D-padz and Accessories)</t>
  </si>
  <si>
    <t>8000-0803-01</t>
  </si>
  <si>
    <t>Replacement Softcase</t>
  </si>
  <si>
    <t>8000-0802-01</t>
  </si>
  <si>
    <t>CPR Starter Pack (Includes 1 CPR Connector and 2 CPR Stat-padz)</t>
  </si>
  <si>
    <t>8000-0791</t>
  </si>
  <si>
    <t>Standard Metal Wall Cabinet with Strobe Light</t>
  </si>
  <si>
    <t>8000-0738</t>
  </si>
  <si>
    <t>12-Lead ECG Simulator with IBP Channel</t>
  </si>
  <si>
    <t>8000-0684</t>
  </si>
  <si>
    <t>2 - Channel Y-Adaptor</t>
  </si>
  <si>
    <t>8000-0675</t>
  </si>
  <si>
    <t>TEMPERATURE</t>
  </si>
  <si>
    <t>Disposable Temperature Sensor Adapter Cable</t>
  </si>
  <si>
    <t>8000-0674</t>
  </si>
  <si>
    <t>YSI Single use Adult Skin Temperature Probe</t>
  </si>
  <si>
    <t>8000-0673</t>
  </si>
  <si>
    <t>YSI Single use Adult Esophageal Rectal Probe</t>
  </si>
  <si>
    <t>8000-0672</t>
  </si>
  <si>
    <t>YSI Reusable Pediatric Skin Temperature Probe</t>
  </si>
  <si>
    <t>8000-0671</t>
  </si>
  <si>
    <t>YSI Reusable Adult Skin Temperature Probe</t>
  </si>
  <si>
    <t>8000-0670</t>
  </si>
  <si>
    <t>MSERIES|PROPAQMD|XSERIES</t>
  </si>
  <si>
    <t>YSI Reusable Adult Esophageal/Rectal Temperature Probe</t>
  </si>
  <si>
    <t>8000-0668</t>
  </si>
  <si>
    <t>Neonatal Disposable Cuffs Size 5 , 8 - 15 cm, Box of 20</t>
  </si>
  <si>
    <t>8000-0644</t>
  </si>
  <si>
    <t>Neonatal Disposable Cuffs Size 4, 7 -13 cm, Box of 20</t>
  </si>
  <si>
    <t>8000-0643</t>
  </si>
  <si>
    <t>Neonatal Disposable Cuffs Size 3, 6 - 11 cm, Box of 20</t>
  </si>
  <si>
    <t>8000-0642</t>
  </si>
  <si>
    <t>Neonatal Disposable Cuffs Size 2, 4 - 8 cm, Box of 20</t>
  </si>
  <si>
    <t>8000-0641</t>
  </si>
  <si>
    <t>Neonatal Disposable Cuffs Size 1, 3 - 6 cm, Box of 20</t>
  </si>
  <si>
    <t>8000-0640</t>
  </si>
  <si>
    <t>Six Hour Rechargeable SurePower II Smart Battery (Six Hour Rechargeable Smart Battery)</t>
  </si>
  <si>
    <t>8000-0580-01</t>
  </si>
  <si>
    <t>SpO2 LNCS DBI LNCS Reusable Sensor, 3ft</t>
  </si>
  <si>
    <t>8000-0379</t>
  </si>
  <si>
    <t>SpO2 LNCS DBI-DC8 Reusable Patient Cable / Sensor (8 Ft)</t>
  </si>
  <si>
    <t>8000-0378</t>
  </si>
  <si>
    <t>CABLES_SENSORS</t>
  </si>
  <si>
    <t>SpO2 Rainbow DBI-DC8 Reusable Patient Cable / Sensor, 8ft</t>
  </si>
  <si>
    <t>8000-0377</t>
  </si>
  <si>
    <t>AED Plus Trainer / Trainer 2 Carry Case.</t>
  </si>
  <si>
    <t>8000-0375-01</t>
  </si>
  <si>
    <t>XSERIES|M2SER</t>
  </si>
  <si>
    <t>CPR Connector</t>
  </si>
  <si>
    <t>8000-0370</t>
  </si>
  <si>
    <t>SpO2/SpCO/SPMet Rainbow DCI Pediatric Reusable Patient Cable/Sensor (12 Ft) (Rainbow 12' DCI Pediatric Reusable Patient Cable / Sensor )</t>
  </si>
  <si>
    <t>8000-0346</t>
  </si>
  <si>
    <t>SpO2/SpCO/SPMet Rainbow DCI Pediatric Reusable Patient Cable/Sensor (8 Ft) (Rainbow 8' DCI Pediatric Reusable Patient Cable / Sensor )</t>
  </si>
  <si>
    <t>8000-0345</t>
  </si>
  <si>
    <t>SpO2/SpCO/SPMet Rainbow DCI Adult Reusable Patient Cable/Sensor (12 Ft) (Rainbow 12' DCI Adult Reusable Patient Cable / Sensor )</t>
  </si>
  <si>
    <t>8000-0344</t>
  </si>
  <si>
    <t>SpO2/SpCO/SPMet Rainbow DCI Adult Reusable Patient Cable/Sensor (8 Ft) (Rainbow 8' DCI Adult Reusable Patient Cable / Sensor )</t>
  </si>
  <si>
    <t>8000-0343</t>
  </si>
  <si>
    <t>SpO2/SpCO/SPMet Rainbow Patient Cable: Connects to Single use Sensors (12 Ft) (Rainbow 12' Reusable Patient Cable - Connects to Rainbow 2 Piece Sensors)</t>
  </si>
  <si>
    <t>8000-0342</t>
  </si>
  <si>
    <t>SpO2/SpCO/SPMet Rainbow Patient Cable: Connects to Single use Sensors (4 Ft) (Rainbow 4' Reusable Patient Cable - Connects to Rainbow 2 Piece Sensors )</t>
  </si>
  <si>
    <t>8000-0341</t>
  </si>
  <si>
    <t>SpO2/SpCO/SPMet Rainbow Single use Sensors: Infant Patients 3-30 kg (10 Per Box)</t>
  </si>
  <si>
    <t>8000-0340</t>
  </si>
  <si>
    <t>SpO2/SpCO/SPMet Rainbow Single use Sensors: Patients 10-50 kg, Box of 10 (Rainbow Single use Sensor for Pediatrics 10 - 50 kg )</t>
  </si>
  <si>
    <t>8000-0339</t>
  </si>
  <si>
    <t>SpO2/SpCO/SPMet Rainbow Single use Sensors: Patients &lt; 3kg, &gt; 30 kg, Box of 10 (Rainbow Single use Sensor for Patients &lt; 3kg, &gt; 30 kg)</t>
  </si>
  <si>
    <t>8000-0337</t>
  </si>
  <si>
    <t>SpO2/SpCO/SPMet Rainbow Single use Sensors: Patients &gt; 30 kg, Box of 10 (Rainbow Single use Sensor for Patients &gt; 30 kg)</t>
  </si>
  <si>
    <t>8000-0336</t>
  </si>
  <si>
    <t>SpO2 Rainbow DCI Pediatric Reusable Patient Cable/Sensor, 12ft (Red 12' DCI Pediatric Reusable Patient Cable / Sensor)</t>
  </si>
  <si>
    <t>8000-0335</t>
  </si>
  <si>
    <t>SpO2 Rainbow DCI Adult Reusable Patient Cable/Sensor, 12ft (Red 12' DCI Adult Reusable Patient Cable / Sensor)</t>
  </si>
  <si>
    <t>8000-0334</t>
  </si>
  <si>
    <t>SpO2 Rainbow DCI Pediatric Reusable Patient Cable/Sensor, 3ft (Red 3' DCI Pediatric Reusable Patient Cable / Sensor )</t>
  </si>
  <si>
    <t>8000-0333</t>
  </si>
  <si>
    <t>SpO2 Rainbow DCI Adult Reusable Patient Cable/Sensor, 3ft (Red 3' DCI Adult Reusable Patient Cable / Sensor )</t>
  </si>
  <si>
    <t>8000-0332</t>
  </si>
  <si>
    <t>SpO2 Rainbow Reusable Patient Cable: Connects to LNCS Single use and Reusable Sensors, 10ft (Red 10' Reusable Patient Cable - Connects to LNCS Single use and Reusable Sensors)</t>
  </si>
  <si>
    <t>8000-0331</t>
  </si>
  <si>
    <t>SpO2 Rainbow Reusable Patient Cable: Connects to LNCS Single use and Reusable Sensors, 4ft (Red 4' Reusable Patient Cable - Connects to LNCS Single use and Reusable Sensors)</t>
  </si>
  <si>
    <t>8000-0330</t>
  </si>
  <si>
    <t>SpO2 LNCS Disposable Preterm Neonatal Sensors, Box of 20</t>
  </si>
  <si>
    <t>8000-0324</t>
  </si>
  <si>
    <t>SpO2 LNCS Disposable Neonatal Sensors, Box of 20</t>
  </si>
  <si>
    <t>8000-0323</t>
  </si>
  <si>
    <t>ESERIES|MSERIES|RSERIES|XSERIES|VENT</t>
  </si>
  <si>
    <t>SpO2 LNCS Disposable Infant Sensors, Box of 20</t>
  </si>
  <si>
    <t>8000-0322</t>
  </si>
  <si>
    <t>SpO2 LNCS Disposable Pediatric Sensors, Box of 20</t>
  </si>
  <si>
    <t>8000-0321</t>
  </si>
  <si>
    <t>SpO2 LNCS Disposable Adult Sensors, Box of 20</t>
  </si>
  <si>
    <t>8000-0320</t>
  </si>
  <si>
    <t>ZOLL Administration Software, CD-ROM</t>
  </si>
  <si>
    <t>8000-0311-01</t>
  </si>
  <si>
    <t>SpO2 LNCS Reusable Patient Cable (4 Ft)</t>
  </si>
  <si>
    <t>8000-0298</t>
  </si>
  <si>
    <t>SpO2 LNCS Pediatric Reusable Sensor, 1 each</t>
  </si>
  <si>
    <t>8000-0295</t>
  </si>
  <si>
    <t>SpO2 LNCS Adult Reusable Sensor, 1 each</t>
  </si>
  <si>
    <t>8000-0294</t>
  </si>
  <si>
    <t>Over Molded Internal Electrode Paddles, 3.0" (7.6 cm) Dia. By 8.4" (21.3 cm) Long Pair, Adult</t>
  </si>
  <si>
    <t>8000-0277-10</t>
  </si>
  <si>
    <t>Over Molded Internal Electrode Paddles, 3.0" (7.6 cm) Dia. By 5.9" (15.0 cm) Short Pair, Adult</t>
  </si>
  <si>
    <t>8000-0277-09</t>
  </si>
  <si>
    <t>Over Molded Internal Electrode Paddles, 1.0" (2.6 cm) Dia. By 6.4" (16.3 cm) Long Pair, Pediatric</t>
  </si>
  <si>
    <t>8000-0277-08</t>
  </si>
  <si>
    <t>Over Molded Internal Electrode Paddles, 1.0" (2.6 cm) Dia. By 3.9" (10.0 cm) Short Pair, Pediatric</t>
  </si>
  <si>
    <t>8000-0277-07</t>
  </si>
  <si>
    <t>Over Molded Internal Electrode Paddles, 1.6" (4.0 cm) Dia. By 7.0" (17.7 cm) Long Pair, Pediatric</t>
  </si>
  <si>
    <t>8000-0277-06</t>
  </si>
  <si>
    <t>Over Molded Internal Electrode Paddles, 1.6" (4.0 cm) Dia. By 4.5" (11.4 cm) Short Pair, Pediatric</t>
  </si>
  <si>
    <t>8000-0277-05</t>
  </si>
  <si>
    <t>Over Molded Internal Electrode Paddles, 2.0" (5.1 cm) Dia. By 7.4" (18.7 cm)(Replaces 8000-0035) Long Pair, Pediatric</t>
  </si>
  <si>
    <t>8000-0277-04</t>
  </si>
  <si>
    <t>Over Molded Internal Electrode Paddles, 2.0" (5.1 cm) Dia. By 4.9" (12.5 cm) Short Pair, Pediatric</t>
  </si>
  <si>
    <t>8000-0277-03</t>
  </si>
  <si>
    <t>Over Molded Internal Electrode Paddles, 2.7" (6.8 cm) Dia. By 8.1" (20.6 cm) Long Pair, Adult</t>
  </si>
  <si>
    <t>8000-0277-02</t>
  </si>
  <si>
    <t>Over Molded Internal Electrode Paddles, 2.7" (6.8 cm) Dia. By 5.6" (14.3 cm)(Short Shaft) (Replaces 8000-0077 And/or 8000-0017) Short Pair, Adult</t>
  </si>
  <si>
    <t>8000-0277-01</t>
  </si>
  <si>
    <t>AED_PRO|PROPAQLT</t>
  </si>
  <si>
    <t>ZOLL AED PRO / Propaq LT Combo Carry Case</t>
  </si>
  <si>
    <t>8000-0255-01</t>
  </si>
  <si>
    <t>OTHER</t>
  </si>
  <si>
    <t>Us Power Cord(Replacement Power Cord for Base Station Charger)</t>
  </si>
  <si>
    <t>8000-0100</t>
  </si>
  <si>
    <t>12-Lead Modem Extension Cable Revision B, for use with the Ositech Cellular Ready Modem and the Viking Cellular Ready ModEMS Only. for M Series and CCT Only.</t>
  </si>
  <si>
    <t>8000-0086</t>
  </si>
  <si>
    <t>EXTERNAL_PADDLES</t>
  </si>
  <si>
    <t>Defibrillator Gel - 12 Tubes</t>
  </si>
  <si>
    <t>8000-0053</t>
  </si>
  <si>
    <t>Fully Automatic AED Plus with Plustrac Professional5</t>
  </si>
  <si>
    <t>8000-004011-01</t>
  </si>
  <si>
    <t>Fully Automatic AED Plus with Plustrac Professional1</t>
  </si>
  <si>
    <t>8000-004010-01</t>
  </si>
  <si>
    <t>Fully Automatic AED Plus with Medical Prescription</t>
  </si>
  <si>
    <t>8000-004007-01</t>
  </si>
  <si>
    <t>ZOLL AEDPlus with AED Cover, PlusTrac Professional 5yr, CPR-D-padz Electrode (8900-0800-01), pack of 10 CR123a batteries (8000-0807-01)  and Carry Case (8000-0802-01)</t>
  </si>
  <si>
    <t>8000-004004-01</t>
  </si>
  <si>
    <t>ZOLL AEDPlus with AED Cover, PlusTrac Professional 1yr, CPR-D-padz Electrode, pack of 10 CR123a batteries and Carry Case</t>
  </si>
  <si>
    <t>8000-004003-01</t>
  </si>
  <si>
    <t>ZOLL AEDPlus with AED Cover, Plux RX Medical Prescription, CPR-D-padz Electrode, pack of 10 CR123a batteries and Carry Case</t>
  </si>
  <si>
    <t>8000-004000-01</t>
  </si>
  <si>
    <t>Cable Sleeve, Royal Blue</t>
  </si>
  <si>
    <t>8000-002005-01</t>
  </si>
  <si>
    <t>Rainbow, DCI SC-400, Adult Reusable Finger Sensor, SpHb, SpO2, SPMet, 3ft</t>
  </si>
  <si>
    <t>8000-001466</t>
  </si>
  <si>
    <t>Rainbow, DCI SC-200, Pediatric Reusable Finger Sensor, SpHb, SpO2, SPMet, 3ft</t>
  </si>
  <si>
    <t>8000-001465</t>
  </si>
  <si>
    <t>Rainbow, DCI SC-200, Adult Reusable Finger Sensor, SpHb, SpO2, SPMet, 3ft</t>
  </si>
  <si>
    <t>8000-001464</t>
  </si>
  <si>
    <t>Rainbow, R1-20L Infant Adhesive Sensors, SpHb, SpO2, SPMet (10 PER BOX)</t>
  </si>
  <si>
    <t>8000-001463</t>
  </si>
  <si>
    <t>RAINBOW RC-4, 4FT REUSABLE EMS PATIENT CABLE (REF: 4481)</t>
  </si>
  <si>
    <t>8000-001392</t>
  </si>
  <si>
    <t>Strobe Light  with Mounting Plate for Semi and Fully Recessed Wall Cabinets</t>
  </si>
  <si>
    <t>8000-001267</t>
  </si>
  <si>
    <t>MOUNTS</t>
  </si>
  <si>
    <t>ZOLL AED 3 Case Wall Mount Bracket (Device Stored in Carry Case Only)</t>
  </si>
  <si>
    <t>8000-001266</t>
  </si>
  <si>
    <t>ILCOR 3-D AED Wall Sign (DEA)</t>
  </si>
  <si>
    <t>8000-001265</t>
  </si>
  <si>
    <t>ILCOR Flush AED Wall Sign (DEA)</t>
  </si>
  <si>
    <t>8000-001264</t>
  </si>
  <si>
    <t>ILCOR 3-D AED Wall Sign (DAE)</t>
  </si>
  <si>
    <t>8000-001263</t>
  </si>
  <si>
    <t>ILCOR Flush AED Wall Sign (DAE)</t>
  </si>
  <si>
    <t>8000-001262</t>
  </si>
  <si>
    <t>ILCOR 3-D AED Wall Sign (AED)</t>
  </si>
  <si>
    <t>8000-001261</t>
  </si>
  <si>
    <t>ILCOR Flush AED Wall Sign (AED)</t>
  </si>
  <si>
    <t>8000-001260</t>
  </si>
  <si>
    <t>Strobe Light for Standard Surface Wall Cabinet PN: 8000-001256 and 8000-0855</t>
  </si>
  <si>
    <t>8000-001259</t>
  </si>
  <si>
    <t>Fully-recessed Wall Cabinet (Device Only) Includes: alarm, set-up instructions and ILCOR label set</t>
  </si>
  <si>
    <t>8000-001258</t>
  </si>
  <si>
    <t>Semi-recessed Wall Cabinet (Device Only) Includes: alarm, set-up instructions and ILCOR label set</t>
  </si>
  <si>
    <t>8000-001257</t>
  </si>
  <si>
    <t>Standard Surface Wall Cabinet, 7" Depth (Device Only) Includes: alarm, set-up instructions and ILCOR label set</t>
  </si>
  <si>
    <t>8000-001256</t>
  </si>
  <si>
    <t>ZOLL AED 3 Wall Mount Bracket (Device Only)</t>
  </si>
  <si>
    <t>8000-001255</t>
  </si>
  <si>
    <t>Large Rigid Plastic Case Holds ZOLL AED 3/spare electrodes/spare battery pack</t>
  </si>
  <si>
    <t>8000-001254</t>
  </si>
  <si>
    <t>Small Rigid Plastic Case Holds ZOLL AED 3/spare battery pack</t>
  </si>
  <si>
    <t>8000-001253</t>
  </si>
  <si>
    <t>Replacement Shoulder Strap For ZOLL AED 3 Carry Case</t>
  </si>
  <si>
    <t>8000-001252</t>
  </si>
  <si>
    <t>Spare Battery Case For ZOLL AED 3 Carry Case</t>
  </si>
  <si>
    <t>8000-001251</t>
  </si>
  <si>
    <t>ZOLL AED 3 Carry Case</t>
  </si>
  <si>
    <t>8000-001250</t>
  </si>
  <si>
    <t>ZOLL AED Simulator Designed to be used with ZOLL AED 3, AED Plus and/or AED Pro</t>
  </si>
  <si>
    <t>8000-000925</t>
  </si>
  <si>
    <t>Power Extension Cable</t>
  </si>
  <si>
    <t>8000-000903-01</t>
  </si>
  <si>
    <t>RECORDER_PAPER</t>
  </si>
  <si>
    <t>PAPER</t>
  </si>
  <si>
    <t>BOX</t>
  </si>
  <si>
    <t>PAPER, THERMAL, 80MM ROLL, TSI, W/GRID, BPA-FREE (BOX OF 6)</t>
  </si>
  <si>
    <t>8000-000876-01</t>
  </si>
  <si>
    <t>PAPER, THERMAL, 80MM ROLL, TSI, BPA-FREE (BOX OF 6)</t>
  </si>
  <si>
    <t>8000-000875-01</t>
  </si>
  <si>
    <t>Ethernet Adapter</t>
  </si>
  <si>
    <t>8000-000874</t>
  </si>
  <si>
    <t>USB Clinical Event Download Cable</t>
  </si>
  <si>
    <t>8000-000865</t>
  </si>
  <si>
    <t>Rear Bag, Paddles</t>
  </si>
  <si>
    <t>8000-000787-01</t>
  </si>
  <si>
    <t>ZOLL AED 3 Battery Pack (Lithium Manganese Dioxide battery pack)</t>
  </si>
  <si>
    <t>8000-000696</t>
  </si>
  <si>
    <t>Air Medical Carrying Case</t>
  </si>
  <si>
    <t>8000-000530-01</t>
  </si>
  <si>
    <t>Masimo, M-LNCS NEOPT-3, Neonatal Preterm Adhesive Sensor (20 PER BOX)</t>
  </si>
  <si>
    <t>8000-000478</t>
  </si>
  <si>
    <t>Masimo M-LNCS INF-3, Infant Adhesive Sensor (20 PER BOX)</t>
  </si>
  <si>
    <t>8000-000477</t>
  </si>
  <si>
    <t>Masimo, M-LNCS PDTX-3, Pediatric Adhesive Sensor (20 PER BOX)</t>
  </si>
  <si>
    <t>8000-000476</t>
  </si>
  <si>
    <t>Masimo, M-LNCS ADTX, Adult Adhesive Sensor (20 PER BOX)</t>
  </si>
  <si>
    <t>8000-000475</t>
  </si>
  <si>
    <t>Multi-Tech Cellular Modem Kit, CDMA, Verizon, US</t>
  </si>
  <si>
    <t>8000-000472-01</t>
  </si>
  <si>
    <t>Multi-Tech USB Cellular Modem, GSM, 12-Lead ECG Transmission From the X Series to ZOLL Online RescueNet 12-Lead - US</t>
  </si>
  <si>
    <t>8000-000471-01</t>
  </si>
  <si>
    <t>Rainbow, R1-20 Butterfly Pediatric Adhesive Sensors, SpHb, SpO2, SPMet</t>
  </si>
  <si>
    <t>8000-000469</t>
  </si>
  <si>
    <t>Rainbow, R1-25 Butterfly Adult Adhesive Sensors, SpHb, SpO2, SPMet</t>
  </si>
  <si>
    <t>8000-000468</t>
  </si>
  <si>
    <t>Rainbow, DCI SC-400, Pediatric Reusable Finger Sensor,  SpHb, SpO2, SPMet, 3ft</t>
  </si>
  <si>
    <t>8000-000467</t>
  </si>
  <si>
    <t>Rainbow, R1-25L Adult Adhesive Sensors, SpHb, SpO2, SPMet (10 PER BOX)</t>
  </si>
  <si>
    <t>8000-000462</t>
  </si>
  <si>
    <t>Red MNC Patient Cable, 4 Ft.</t>
  </si>
  <si>
    <t>8000-000460</t>
  </si>
  <si>
    <t>M-LNCS DCI Reusable Sensor</t>
  </si>
  <si>
    <t>8000-000459</t>
  </si>
  <si>
    <t>Masimo Single Patient Ear Sensor, M-LNCS E1 (BOX OF 10)</t>
  </si>
  <si>
    <t>8000-000457</t>
  </si>
  <si>
    <t>Masimo Single Patent Ear Sensor, LNCS E1 (BOX OF 10)</t>
  </si>
  <si>
    <t>8000-000456</t>
  </si>
  <si>
    <t>Rainbow Pediatric Reusable Patient Sensor for SpO2, SpCO, SPMet</t>
  </si>
  <si>
    <t>8000-000372</t>
  </si>
  <si>
    <t>Rainbow Adult Reusable Patient Sensor for SpO2, SpCO, SPMet</t>
  </si>
  <si>
    <t>8000-000371</t>
  </si>
  <si>
    <t>Hose, Blood Pressure Cuff, Infant/Neonate, 8 foot, ISO Connector</t>
  </si>
  <si>
    <t>8000-000205</t>
  </si>
  <si>
    <t>Cuff, Blood Pressure, Disposable, ISO Connector, Size 5 Neonate (Qty 10)</t>
  </si>
  <si>
    <t>8000-000204</t>
  </si>
  <si>
    <t>Cuff, Blood Pressure, Disposable, ISO Connector, Size 4 Neonate (Qty 10)</t>
  </si>
  <si>
    <t>8000-000203</t>
  </si>
  <si>
    <t>Cuff, Blood Pressure, Disposable, ISO Connector, Size 3 Neonate (Qty 10)</t>
  </si>
  <si>
    <t>8000-000202</t>
  </si>
  <si>
    <t>Cuff, Blood Pressure, Disposable, ISO Connector, Size 2 Neonate (Qty 10)</t>
  </si>
  <si>
    <t>8000-000201</t>
  </si>
  <si>
    <t>Cuff, Blood Pressure, Disposable, ISO Connector, Size 1 Neonate (Qty 10)</t>
  </si>
  <si>
    <t>8000-000200</t>
  </si>
  <si>
    <t>KIT</t>
  </si>
  <si>
    <t>UPGRADE</t>
  </si>
  <si>
    <t>SERVICE</t>
  </si>
  <si>
    <t>AED Plus 5.1 Application SoftWarranty Upgrade Kit. Allows Users to Upgrade Their AED Plus to the Latest Level of SoftWarranty. Allows the AED Plus to Recognize Pedi Padz II and Perform Pediatric Rescue. Includes Admin Guide and Upgrade Instructions.</t>
  </si>
  <si>
    <t>7777-0801-01</t>
  </si>
  <si>
    <t>AED Plus 2010 Guidelines Upgrade, 10 Overlay Labels. Includes 10 Overlay Label Sets for Modifying Icons On the Face of the AED Plus and Overlay Label Placement Instructions.</t>
  </si>
  <si>
    <t>7777-000700-01</t>
  </si>
  <si>
    <t>AED Plus 2010 Guidelines Upgrade, CD Only. Includes ZOLL Administrative SoftWarranty (ZAS), AED Plus Upgrade Instructions and A SoftWarranty UPDate Acknowledgement Card.</t>
  </si>
  <si>
    <t>7771-000013-01</t>
  </si>
  <si>
    <t>AED PRO 2010 Guidelines Upgrade Kit. Includes ZOLL Administrative SoftWarranty (ZAS), AED PRO Upgrade Instructions and A SoftWarranty UPDate Acknowledgement Card.</t>
  </si>
  <si>
    <t>7771-000012-01</t>
  </si>
  <si>
    <t>SERVICE_PART</t>
  </si>
  <si>
    <t>AED Plus 2010 Guidelines Upgrade, Single Kit (CD and One Overlay Label Set). Includes AED Plus Upgrade Instructions, ZOLL Administrative SoftWarranty (ZAS) and One Overlay Label Set for Modifying Icons On the Face of the AED Plus, Overlay Label Placement Instructions and A SoftWarranty UPDate Acknowledgement Card.</t>
  </si>
  <si>
    <t>7771-000011-01</t>
  </si>
  <si>
    <t>SW_UPDATE</t>
  </si>
  <si>
    <t>AED Plus 2010 Guidelines Upgrade, Ten Kit (CD and Overlay Label Sets). Includes AED Plus Upgrade Instructions, ZOLL Administrative SoftWarranty (ZAS) and Ten Overlay Label Sets for Modifying Icons On the Face of the AED Plus, Overlay Label Placement Instructions and a SoftWarranty Update Acknowledgement Card.</t>
  </si>
  <si>
    <t>7771-000010-01</t>
  </si>
  <si>
    <t>ALS</t>
  </si>
  <si>
    <t>X Series Monitor/Defibrillator with 12-Lead Eccg, Pacing, NIBP, SpO2, IBP/Temp, CPR Expansion Pack and EtCO2</t>
  </si>
  <si>
    <t>603-2221511-01</t>
  </si>
  <si>
    <t>X Series Monitor/Defibrillator with 12-Lead ECG, Pacing, NIBP, SpO2, EtCO2, Temp and CPR Expansion Pack</t>
  </si>
  <si>
    <t>603-2221411-01</t>
  </si>
  <si>
    <t>X Series Monitor/Defibrillator with 12-Lead ECG, Pacing, NIBP, SpO2, CPR Expansion Pack and EtCO2</t>
  </si>
  <si>
    <t>603-2221011-01</t>
  </si>
  <si>
    <t>X Series Monitor/Defibrillator with 12-Lead ECG, Pacing, NIBP, SpO2 and CPR Expansion Pack</t>
  </si>
  <si>
    <t>603-2220011-01</t>
  </si>
  <si>
    <t>X SERIES, MONITOR/DEFIBRILLATOR,  HOSPITAL, 12 LD W/ INTERP, ECG, PACING, NIBP, SPO2, DMST</t>
  </si>
  <si>
    <t>603-2220010-01</t>
  </si>
  <si>
    <t>X SERIES, MONITOR/DEFIBRILLATOR, HOSPITAL, 12 LD W/ INTERP, ECG, NIBP, SPO2, CPR EXPANSION PACK, ETCO2, DMST</t>
  </si>
  <si>
    <t>603-2121011-01</t>
  </si>
  <si>
    <t>X SERIES, MONITOR/DEFIBRILLATOR, HOSPITAL, 12 LD W/ INTERP, ECG, NIBP, SPO2, CPR EXPANSION PACK, DMST</t>
  </si>
  <si>
    <t>603-2120011-01</t>
  </si>
  <si>
    <t>X Series Monitor/Defibrillator with Pacing, NIBP, SpO2, IBP/Temp, CPR Expansion Pack and EtCO2</t>
  </si>
  <si>
    <t>603-0221511-01</t>
  </si>
  <si>
    <t>X Series Monitor/Defibrillator with Pacing, NIBP, SpO2, Temp, CPR Expansion Pack and EtCO2</t>
  </si>
  <si>
    <t>603-0221411-01</t>
  </si>
  <si>
    <t>X Series Monitor/Defibrillator with Pacing, NIBP, SpO2, CPR Expansion Pack and EtCO2</t>
  </si>
  <si>
    <t>603-0221011-01</t>
  </si>
  <si>
    <t>X Series Monitor/Defibrillator with Pacing, SpO2, NIBP, IBP/Temp and CPR Expansion Pack.</t>
  </si>
  <si>
    <t>603-0220511-01</t>
  </si>
  <si>
    <t>X Series Monitor/Defibrillator with Pacing, NIBP, SpO2 and CPR Expansion Pack</t>
  </si>
  <si>
    <t>603-0220011-01</t>
  </si>
  <si>
    <t>X Series Monitor/Defibrillator with NIBP, SpO2, IBP/Temp, CPR Expansion Pack and EtCO2</t>
  </si>
  <si>
    <t>603-0121511-01</t>
  </si>
  <si>
    <t>X Series Monitor/Defibrillator, SpO2, NIBP, Temp, CPR Expansion Pack and EtCO2.</t>
  </si>
  <si>
    <t>603-0121411-01</t>
  </si>
  <si>
    <t>XSERIES_ADV</t>
  </si>
  <si>
    <t>X SERIES ADVANCED, MONITOR/DEFIBRILLATOR, 12 LEAD W/INTERP, PACE, SPO2, SPCO, SPMET, ETCO2, BVM, TEMP, NIBP, CPR EXPANSION PACK, REMOTE VIEW, US</t>
  </si>
  <si>
    <t>601-2431212-01</t>
  </si>
  <si>
    <t>X SERIES ADVANCED, MONITOR/DEFIBRILLATOR, 12 LEAD W/INTERP, PACE, AUDIO, SPO2, SPCO, ETCO2, BVM, TEMP, NIBP, CPR EXPANSION PACK, US</t>
  </si>
  <si>
    <t>601-2431211-01</t>
  </si>
  <si>
    <t>X SERIES ADVANCED, MONITOR/DEFIBRILLATOR, 12 LEAD W/INTERP, PACE, AUDIO, SPO2, SPCO, ETCO2, BVM, NIBP, CPR EXPANSION PACK, REMOTE VIEW, US</t>
  </si>
  <si>
    <t>601-2431112-01</t>
  </si>
  <si>
    <t>X SERIES ADVANCED, MONITOR/DEFIBRILLATOR, 12 LEAD W/INTERP, PACE, AUDIO, SPO2, SPCO, ETCO2, BVM, NIBP, CPR EXPANSION PACK, US</t>
  </si>
  <si>
    <t>601-2431111-01</t>
  </si>
  <si>
    <t>X Series Monitor/Defibrillator with 12-Lead with Interp, Pacing, NIBP, SpO2, SpHb, SPOC, SpCO, SPMet, PVI &amp; PI, (Rainbow), IBP/Temp, CPR Expansion Pack and EtCO2</t>
  </si>
  <si>
    <t>601-2271511-01</t>
  </si>
  <si>
    <t>X SERIES ADVANCED, MONITOR/DEFIBRILLATOR, 12 LEAD W/INTERP, PACE, ETCO2, NIBP, SPO2, SPCO, SPMET, SPHB, SPOC PVI &amp; PI, BVM/TEMP, CPR EXTENDED INSTALLED, US</t>
  </si>
  <si>
    <t>601-2271211-01</t>
  </si>
  <si>
    <t>X Series Monitor/Defibrillator 12-Lead with Interp, Pacing, NIBP, SpO2, SpHb, SpOC, SpCO, PVI &amp; PI,(Rainbow), IBP/Temp CPR Expansion Pack and EtCO2.,DMST</t>
  </si>
  <si>
    <t>601-2261511-01</t>
  </si>
  <si>
    <t>X Series Monitor/Defibrillator with 12-Lead ECG, Pacing, NIBP, SpO2, SpCO, SPMet, IBP/Temp, CPR Expansion Pack and EtCO2</t>
  </si>
  <si>
    <t>601-2241511-01</t>
  </si>
  <si>
    <t>X Series Monitor/Defibrillator with 12-Lead ECG, Pacing, NIBP, SpO2, SpCO, SPMet, EtCO2, Temp and CPR Expansion Pack</t>
  </si>
  <si>
    <t>601-2241411-01</t>
  </si>
  <si>
    <t>601-2241212-01</t>
  </si>
  <si>
    <t>X SERIES ADVANCED, MONITOR/DEFIBRILLATOR, 12 LEAD W/INTERP, PACE, ETCO2, NIBP, SPO2, SPCO, SPMET, BVM/TEMP, CPR EXPANSION PACK, US</t>
  </si>
  <si>
    <t>601-2241211-01</t>
  </si>
  <si>
    <t>X SERIES ADVANCED, MONITOR/DEFIBRILLATOR, 12 LEAD W/INTERP, PACE, SPO2, SPCO, SPMET, ETCO2, BVM, NIBP, CPR EXPANSION PACK, REMOTE VIEW, US</t>
  </si>
  <si>
    <t>601-2241112-01</t>
  </si>
  <si>
    <t>X SERIES ADVANCED, MONITOR/DEFIBRILLATOR, 12 LEAD W/INTERP, PACE, ETCO2, NIBP, SPO2, SPCO, SPMET, BVM, CPR EXPANSION PACK, US</t>
  </si>
  <si>
    <t>601-2241111-01</t>
  </si>
  <si>
    <t>X Series Monitor/Defibrillator with 12-Lead ECG, Pacing, NIBP, SpO2, SpCO, SPMet, CPR Expansion Pack and EtCO2</t>
  </si>
  <si>
    <t>601-2241011-01</t>
  </si>
  <si>
    <t>X Series Monitor/Defibrillator with 12-Lead ECG, Pacing, NIBP, SpO2, SpCO, SPMet and EtCO2</t>
  </si>
  <si>
    <t>601-2241010-01</t>
  </si>
  <si>
    <t>X Series Monitor/Defibrillator with 12-Lead ECG, Pacing, NIBP, SpO2, SpCO, SPMet, IBP/Temp and CPR Expansion Pack</t>
  </si>
  <si>
    <t>601-2240511-01</t>
  </si>
  <si>
    <t>X Series Monitor/Defibrillator with 12-Lead ECG, Pacing, NIBP, SpO2, SpCO, SPMet and CPR Expansion Pack</t>
  </si>
  <si>
    <t>601-2240011-01</t>
  </si>
  <si>
    <t>X Series Monitor/Defibrillator with 12-Lead ECG, Pacing, NIBP, SpO2, SpCO and SPMet</t>
  </si>
  <si>
    <t>601-2240010-01</t>
  </si>
  <si>
    <t>X Series Monitor/Defibrillator with 12-Lead ECG, Pacing, NIBP, SpO2, SpCO, IBP/Temp, CPR Expansion Pack and EtCO2</t>
  </si>
  <si>
    <t>601-2231511-01</t>
  </si>
  <si>
    <t>X Series Monitor/Defibrillator with 12-Lead ECG, Pacing, NIBP, SpO2, SpCO, EtCO2, Temp and CPR Expansion Pack</t>
  </si>
  <si>
    <t>601-2231411-01</t>
  </si>
  <si>
    <t>X SERIES ADVANCED, MONITOR/DEFIBRILLATOR, 12 LEAD W/INTERP, PACE, SPO2, SPCO, ETCO2, BVM, TEMP, NIBP, CPR EXPANSION PACK, REMOTE VIEW, US</t>
  </si>
  <si>
    <t>601-2231212-01</t>
  </si>
  <si>
    <t>X SERIES ADVANCED, MONITOR/DEFIBRILLATOR, 12 LEAD W/INTERP, PACE, ETCO2, NIBP, SPO2/SPCO, BVM/TEMP, CPR EXPANSION PACK, US</t>
  </si>
  <si>
    <t>601-2231211-01</t>
  </si>
  <si>
    <t>X SERIES ADVANCED, MONITOR/DEFIBRILLATOR, 12 LEAD W/INTERP, PACE, SPO2, SPCO, ETCO2, BVM, NIBP, CPR EXPANSION PACK, REMOTE VIEW, US</t>
  </si>
  <si>
    <t>601-2231112-01</t>
  </si>
  <si>
    <t>X SERIES ADVANCED, MONITOR/DEFIBRILLATOR, 12 LEAD W/INTERP, PACE, ETCO2, NIBP, SPO2/SPCO, BVM, CPR EXPANSION PACK, US</t>
  </si>
  <si>
    <t>601-2231111-01</t>
  </si>
  <si>
    <t>X Series Monitor/Defibrillator with 12-Lead ECG, Pacing, NIBP, SpO2, SpCO, EtCO2 and CPR Expansion Pack</t>
  </si>
  <si>
    <t>601-2231011-01</t>
  </si>
  <si>
    <t>X Series Monitor/Defibrillator with 12-Lead ECG, Pacing, NO NIBP, SpO2, SpCO, CPR Expansion Pack, EtCO2, DMST</t>
  </si>
  <si>
    <t>601-2231001-01</t>
  </si>
  <si>
    <t>X Series Monitor/Defibrillator with 12-Lead ECG, Pacing, NIBP, SpO2, SpCO, IBP/Temp and CPR Expansion Pack</t>
  </si>
  <si>
    <t>601-2230511-01</t>
  </si>
  <si>
    <t>X Series Monitor/Defibrillator with 12-Lead ECG, Pacing, NIBP, SpO2, SpCO, Temp and CPR Expansion Pack</t>
  </si>
  <si>
    <t>601-2230411-01</t>
  </si>
  <si>
    <t>X Series Monitor/Defibrillator with 12-Lead ECG, Pacing, NIBP, SpO2, SpCO and CPR Expansion Pack</t>
  </si>
  <si>
    <t>601-2230011-01</t>
  </si>
  <si>
    <t>601-2221511-01</t>
  </si>
  <si>
    <t>601-2221411-01</t>
  </si>
  <si>
    <t>X SERIES ADVANCED, MONITOR/DEFIBRILLATOR, 12 LEAD W/INTERP, PACE, SPO2, ETCO2, BVM, TEMP, NIBP, CPR EXPANSION PACK, REMOTE VIEW, US</t>
  </si>
  <si>
    <t>601-2221212-01</t>
  </si>
  <si>
    <t>X SERIES ADVANCED, MONITOR/DEFIBRILLATOR, 12 LEAD W/INTERP, PACE, ETCO2, NIBP, SPO2, BVM/TEMP, CPR EXPANSION PACK, US</t>
  </si>
  <si>
    <t>601-2221211-01</t>
  </si>
  <si>
    <t>X SERIES ADVANCED, MONITOR/DEFIBRILLATOR, 12 LEAD W/INTERP, PACE, SPO2, ETCO2, BVM, NIBP, CPR EXPANSION PACK, REMOTE VIEW, US</t>
  </si>
  <si>
    <t>601-2221112-01</t>
  </si>
  <si>
    <t>X SERIES ADVANCED, MONITOR/DEFIBRILLATOR, 12 LEAD W/INTERP, PACE, ETCO2, NIBP, SPO2, BVM, CPR EXPANSION PACK, US</t>
  </si>
  <si>
    <t>601-2221111-01</t>
  </si>
  <si>
    <t>601-2221011-01</t>
  </si>
  <si>
    <t>X Series Monitor/Defibrillator with 12-Lead ECG, Pacing, NIBP, SpO2 and EtCO2</t>
  </si>
  <si>
    <t>601-2221010-01</t>
  </si>
  <si>
    <t>X Series Monitor/Defibrillator with 12-Lead ECG, Pacing, NIBP, SpO2, IBP/Temp and CPR Expansion Pack</t>
  </si>
  <si>
    <t>601-2220511-01</t>
  </si>
  <si>
    <t>X Series Monitor/Defibrillator with 12-Lead ECG, Pacing, NIBP, SpO2, Temp and CPR Expansion Pack</t>
  </si>
  <si>
    <t>601-2220411-01</t>
  </si>
  <si>
    <t>601-2220011-01</t>
  </si>
  <si>
    <t>X Series Monitor/Defibrillator with 12-Lead ECG, Pacing, NIBP, and SpO2</t>
  </si>
  <si>
    <t>601-2220010-01</t>
  </si>
  <si>
    <t>X Series Monitor/Defibrillator with 12-Lead ECG, NIBP, SpO2, SpCO, Temp and CPR Expansion Pack</t>
  </si>
  <si>
    <t>601-2130411-01</t>
  </si>
  <si>
    <t>X Series Monitor/Defibrillator with 12-Lead ECG, NIBP, SpO2, SpCO and CPR Expansion Pack</t>
  </si>
  <si>
    <t>601-2130011-01</t>
  </si>
  <si>
    <t>X SERIES ADVANCED, MONITOR/DEFIBRILLATOR, 12 LEAD W/INTERP, SPO2, ETCO2, BVM, NIBP, CPR EXPANSION PACK, US</t>
  </si>
  <si>
    <t>601-2121111-01</t>
  </si>
  <si>
    <t>X Series Monitor/Defibrillator with 12-Lead ECG, NIBP, SpO2, EtCO2 and CPR Expansion Pack</t>
  </si>
  <si>
    <t>601-2121011-01</t>
  </si>
  <si>
    <t>X SERIES ADVANCED, MONITOR/DEFIBRILLATOR, 12 LEAD W/INTERP, SPO2, BVM, NIBP, CPR EXPANSION PACK, REMOTE VIEW, US</t>
  </si>
  <si>
    <t>601-2120112-01</t>
  </si>
  <si>
    <t>X SERIES ADVANCED, MONITOR/DEFIBRILLATOR, 12 LEAD W/INTERP, SPO2, BVM, NIBP, CPR EXPANSION PACK, US</t>
  </si>
  <si>
    <t>601-2120111-01</t>
  </si>
  <si>
    <t>X Series Monitor/Defibrillator with 12-Lead ECG, NIBP, SpO2 and CPR Expansion Pack</t>
  </si>
  <si>
    <t>601-2120011-01</t>
  </si>
  <si>
    <t>X Series Monitor/Defibrillator with Pacing, NIBP, SpO2, SpCO, SPMet, CPR Expansion Pack and EtCO2</t>
  </si>
  <si>
    <t>601-0241011-01</t>
  </si>
  <si>
    <t>X Series Monitor/Defibrillator with Pacing, NIBP, SpO2, SpCO, SPMet and CPR Expansion Pack</t>
  </si>
  <si>
    <t>601-0240011-01</t>
  </si>
  <si>
    <t>X Series Monitor/Defibrillator with Pacing, NIBP, SpO2, SpCO, CPR Expansion Pack and EtCO2</t>
  </si>
  <si>
    <t>601-0231011-01</t>
  </si>
  <si>
    <t>X Series Monitor/Defibrillator with Pacing, NIBP, SpO2, SpCO, and CPR Expansion Pack</t>
  </si>
  <si>
    <t>601-0230011-01</t>
  </si>
  <si>
    <t>601-0221511-01</t>
  </si>
  <si>
    <t>601-0221011-01</t>
  </si>
  <si>
    <t>X Series Monitor/Defibrillator with Pacing, NIBP, SpO2 and EtCO2</t>
  </si>
  <si>
    <t>601-0221010-01</t>
  </si>
  <si>
    <t>601-0220011-01</t>
  </si>
  <si>
    <t>X Series Monitor/Defibrillator with Pacing, NIBP, and SpO2</t>
  </si>
  <si>
    <t>601-0220010-01</t>
  </si>
  <si>
    <t>X Series Monitor/Defibrillator with Pacing, Nellcor, 3/5 Lead, SpO2, NIBP, IBP/Temp, CPR Expansion Pack, EtCO2, DSMT</t>
  </si>
  <si>
    <t>601-0211511-01</t>
  </si>
  <si>
    <t>X Series Monitor/Defibrillator with NIBP, SpO2, SpCO, SPMet and CPR Expansion Pack</t>
  </si>
  <si>
    <t>601-0140011-01</t>
  </si>
  <si>
    <t>X Series Monitor/Defibrillator with NIBP, SpO2, SpCO, CPR Expansion Pack and EtCO2</t>
  </si>
  <si>
    <t>601-0131011-01</t>
  </si>
  <si>
    <t>601-0121511-01</t>
  </si>
  <si>
    <t>X Series Monitor/Defibrillator with NIBP, SpO2, CPR Expansion Pack and EtCO2</t>
  </si>
  <si>
    <t>601-0121011-01</t>
  </si>
  <si>
    <t>X Series Monitor/Defibrillator with Pacing, SpO2, and CPR Expansion Pack</t>
  </si>
  <si>
    <t>601-0120001-01</t>
  </si>
  <si>
    <t>PLUS</t>
  </si>
  <si>
    <t>R SERIES, PLUS, "NOT FOR CLINICAL USE", NELLCOR, 3/5 LD, STD ECG, AC PWR, PACE, SPO2, ETCO2, NIBP, CF/USB, DMST</t>
  </si>
  <si>
    <t>37120007201310013</t>
  </si>
  <si>
    <t>R SERIES, ALS, 'NOT FOR CLININCAL USE" NELLCOR, 3/5 LD, STD ECG, AC PWR, PACE, SPO2/ETCO2, NIBP, CF/USB, DMST</t>
  </si>
  <si>
    <t>37120007201310012</t>
  </si>
  <si>
    <t>R SERIES, PLUS, "NOT FOR CLINICAL USE", 3/5 LD, STD ECG, AC PWR, PACE, SPO2, ETCO2, NIBP, CF/USB, DMST</t>
  </si>
  <si>
    <t>37120005201310013</t>
  </si>
  <si>
    <t>R SERIES, "NOT FOR CLINICAL USE", ALS, 3/5 LD STD ECG, AC PWR, SPO2, ETCO2, PACE, NIBP, CF/USB, DMST</t>
  </si>
  <si>
    <t>37120005201310012</t>
  </si>
  <si>
    <t>MD</t>
  </si>
  <si>
    <t>PROPAQ</t>
  </si>
  <si>
    <t>Propaq MD, Masimo SpO2 only (Nellcor Compatibility Mode), Microstream EtCO2, Welch Allyn Sure NIBP, Inovoise 12-lead, 3 invasive pressure channels, 2 temperature channels, Real CPR Help, Advanced Communications Package, PPMD Accessory Package.</t>
  </si>
  <si>
    <t>331-2461312-01</t>
  </si>
  <si>
    <t>Propaq MD, Masimo SpO2, SpCO and SpMet,  Microstream EtCO2, Welch Allyn Sure NIBP, Inovoise 12-lead, 3 invasive pressure channels, 2 temperature channels, Real CPR Help, Advanced Communications Package, PPMD Accessory Package.</t>
  </si>
  <si>
    <t>331-2441312-01</t>
  </si>
  <si>
    <t>Propaq MD, Masimo SpO2 and SpCO,  Microstream EtCO2, Welch Allyn Sure NIBP, Inovoise 12-lead, 3 invasive pressure channels, 2 temperature channels, Real CPR Help, Advanced Communications Package, PPMD Accessory Package.</t>
  </si>
  <si>
    <t>331-2431312-01</t>
  </si>
  <si>
    <t>Propaq MD, Masimo SpO2 only, Microstream EtCO2, Welch Allyn Sure NIBP, Inovise 12-lead, 3 invasive pressure channels, 2 temperature channels, Real CPR Help, Advanced Communications Package, PPMD Accessory Package.</t>
  </si>
  <si>
    <t>331-2421312-01</t>
  </si>
  <si>
    <t>R Series ALS Defibrillator with Expansion Pack, SPO2, EtCO2 (LoFlo), OneStep Pacing, NIBP</t>
  </si>
  <si>
    <t>30740005201310012</t>
  </si>
  <si>
    <t>R Series, ALS Defibrillator with Expansion Pack, SpO2, EtCO2 (mainstream), OneStep Pacing and NIBP</t>
  </si>
  <si>
    <t>30720005201310012</t>
  </si>
  <si>
    <t>R Series Plus Defibrillator with, Nellcor, OneStep Pacing, NIBP</t>
  </si>
  <si>
    <t>30620006001330013</t>
  </si>
  <si>
    <t>R Series Plus Defibrillator with Onestep Pacing, SPO2, NIBP, and ETCO2</t>
  </si>
  <si>
    <t>30620005201330013</t>
  </si>
  <si>
    <t>R Series Plus Defibrillator with Onestep Pacing, SPO2, and ETCO2</t>
  </si>
  <si>
    <t>30620003101130013</t>
  </si>
  <si>
    <t>R Series Plus Defibrillator with Onestep Pacing and SpO2</t>
  </si>
  <si>
    <t>30620001001130013</t>
  </si>
  <si>
    <t>R Series Plus Defibrillator with Onestep Pacing</t>
  </si>
  <si>
    <t>30620000001130013</t>
  </si>
  <si>
    <t>R Series Plus Defibrillator with SpO2</t>
  </si>
  <si>
    <t>30610001001030013</t>
  </si>
  <si>
    <t>R Series Plus Defibrillator</t>
  </si>
  <si>
    <t>30610000001030013</t>
  </si>
  <si>
    <t>R Series Plus Defibrillation with Expansion Pack, OneStep pacing, SpO2, EtCO2 (LoFlo), and NIBP</t>
  </si>
  <si>
    <t>30540005201310013</t>
  </si>
  <si>
    <t>R Series Plus Defibrillator with Expansion Pack, OneStep pacing, SpO2, and EtCO2 (LoFlo)</t>
  </si>
  <si>
    <t>30540003101110013</t>
  </si>
  <si>
    <t>R Series Plus Defibrillator with Expansion Pack, OneStep Pacing, and EtCO2 (LoFlo)</t>
  </si>
  <si>
    <t>30540000301110013</t>
  </si>
  <si>
    <t>R Series Plus Defibrillator with Expansion Pack, OneStep Pacing, Sp02, and NIBP</t>
  </si>
  <si>
    <t>30520009001310013</t>
  </si>
  <si>
    <t>R SERIES, PLUS, NELLCOR, 3/5 LD, STD ECG, AC PWR, PACE, SPO2, ETCO2, NIBP, CF/USB, DMST</t>
  </si>
  <si>
    <t>30520007201310013</t>
  </si>
  <si>
    <t>R Series Plus Defibrillator with Expansion Pack, Nellcor, OneStep Pacing and NIBP</t>
  </si>
  <si>
    <t>30520006001310013</t>
  </si>
  <si>
    <t>R Series Plus Defibrillator with Expansion Pack, OneStep Pacing, SpO2, NIBP, and EtCO2 (mainstream)</t>
  </si>
  <si>
    <t>30520005201310013</t>
  </si>
  <si>
    <t>R SERIES, PLUS, NELLCOR, 3/5 LD, STD CONN, AC PWR, W/PACE, SPO2, ETCO2, CF/USB, DMST</t>
  </si>
  <si>
    <t>30520004101110013</t>
  </si>
  <si>
    <t>R Series Plus Defibrillator with Expansion Pack, OneStep Pacing, SpO2, and EtCO2 (mainstream)</t>
  </si>
  <si>
    <t>30520003101110013</t>
  </si>
  <si>
    <t>R SERIES, PLUS, 3/5 LD, W/NELLCOR, AC PWR, PACE, SPO2, CF/USB, DMST</t>
  </si>
  <si>
    <t>30520002001110013</t>
  </si>
  <si>
    <t>R Series Plus Defibrillator with Expansion Pack, OneStep Pacing, and SpO2</t>
  </si>
  <si>
    <t>30520001001110013</t>
  </si>
  <si>
    <t>R Series Plus Defibrillator with Expansion Pack, OneStep Pacing, and EtCO2 (mainstream)</t>
  </si>
  <si>
    <t>30520000301110013</t>
  </si>
  <si>
    <t>R Series Plus Defibrillator with Expansion Pack and OneStep Pacing</t>
  </si>
  <si>
    <t>30520000001110013</t>
  </si>
  <si>
    <t>R Series Plus Defibrillator with Expansion Pack, SpO2, NIBP, and EtCO2 (mainstream)</t>
  </si>
  <si>
    <t>30510005201210013</t>
  </si>
  <si>
    <t>R Series Plus Defibrillator with Expansion Pack, SpO2, and EtCO2 (mainstream)</t>
  </si>
  <si>
    <t>30510003101010013</t>
  </si>
  <si>
    <t>R Series Plus Defibrillator with Expansion Pack</t>
  </si>
  <si>
    <t>30510000001010013</t>
  </si>
  <si>
    <t>R Series, ALS Defibrillator with OneStep Pacing, SpO2 and NIBP</t>
  </si>
  <si>
    <t>30320009001330012</t>
  </si>
  <si>
    <t>R SERIES, ALS, NELLCOR, 3/5 LD, STD ECG, AC PWR, PACE, SPO2/ETCO2/NIBP, CF/USB, DMST</t>
  </si>
  <si>
    <t>30320007201330012</t>
  </si>
  <si>
    <t>R Series, ALS Defibrillator with Nellcor, OneStep Pacing and NIBP</t>
  </si>
  <si>
    <t>30320006001330012</t>
  </si>
  <si>
    <t>R Series ALS Defibrillator with OneStep Pacing, SpO2, NIBP, and EtCO2 (mainstream)</t>
  </si>
  <si>
    <t>30320005201330012</t>
  </si>
  <si>
    <t>R SERIES, ALS, NELLCOR, 3/5 LD, STD ECG, AC PWR, PACE, CF/STD, DMST</t>
  </si>
  <si>
    <t>30320004101130012</t>
  </si>
  <si>
    <t>R Series ALS Defibrillator with OneStep Pacing, SpO2, and EtCO2 (mainstream)</t>
  </si>
  <si>
    <t>30320003101130012</t>
  </si>
  <si>
    <t>R SERIES, ALS, 3/5 LD, STD ECG, NELLCOR, AC PWR, SPO2, PACE, CF/STD, DMST</t>
  </si>
  <si>
    <t>30320002001130012</t>
  </si>
  <si>
    <t>R Series ALS Defibrillator with OneStep Pacing and SpO2</t>
  </si>
  <si>
    <t>30320001001130012</t>
  </si>
  <si>
    <t>R Series ALS Defibrillator with OneStep Pacing and NIBP</t>
  </si>
  <si>
    <t>30320000001330012</t>
  </si>
  <si>
    <t>R Series ALS Defibrillator with OneStep Pacing</t>
  </si>
  <si>
    <t>30320000001130012</t>
  </si>
  <si>
    <t>R SERIES, ALS, 3/5 LD, STD ECG, AC PWR, PACE, CF/STD, DMST</t>
  </si>
  <si>
    <t>30310006001230012</t>
  </si>
  <si>
    <t>R Series ALS Defibrillator with SpO2, NIBP, and EtCO2 (mainstream)</t>
  </si>
  <si>
    <t>30310005201230012</t>
  </si>
  <si>
    <t>R Series ALS Defibrillator with SpO2 and EtCO2 (mainstream)</t>
  </si>
  <si>
    <t>30310003101030012</t>
  </si>
  <si>
    <t>R SERIES, ALS, 3/5 LD, STD ECG, NELLCOR, AC PWR, SPO2, CF/STD, DMST</t>
  </si>
  <si>
    <t>30310002001030012</t>
  </si>
  <si>
    <t>R Series ALS Defibrillator with NIBP</t>
  </si>
  <si>
    <t>30310000001230012</t>
  </si>
  <si>
    <t>R Series ALS Defibrillator</t>
  </si>
  <si>
    <t>30310000001030012</t>
  </si>
  <si>
    <t>R Series ALS Defibrillator with Expansion Pack, OneStep Pacing, SpO2, EtCO2 LoFlo)</t>
  </si>
  <si>
    <t>30140003101110012</t>
  </si>
  <si>
    <t>R Series ALS Defibrillator with Expansion Pack, OneStep Pacing, EtCO2 (LoFlo)</t>
  </si>
  <si>
    <t>30140000301110012</t>
  </si>
  <si>
    <t>R Series, ALS Defibrillator with Expansion Pack, OneStep Pacing, SpO2 and NIBP</t>
  </si>
  <si>
    <t>30120009001310012</t>
  </si>
  <si>
    <t>R SERIES, ALS, NELLCOR, 3/5 LD, STD ECG, AC PWR, PACE, SPO2/ETCO2, NIBP, CF/USB, DMST, EXPANSION PACK</t>
  </si>
  <si>
    <t>30120007201310012</t>
  </si>
  <si>
    <t>R Series, ALS Defibrillator with Nellcor, Expansion Pack, OneStep Pacing and NIBP</t>
  </si>
  <si>
    <t>30120006001310012</t>
  </si>
  <si>
    <t>R SERIES, ALS, NELLCOR, 3/5 LD, STD ECG, AC PWR, PACE, SPO2/ETCO2, CF/USB, DMST</t>
  </si>
  <si>
    <t>30120004101110012</t>
  </si>
  <si>
    <t>R Series ALS Defibrillator with Expansion Pack, OneStep Pacing, SpO2, and EtCO2 (mainstream)</t>
  </si>
  <si>
    <t>30120003101110012</t>
  </si>
  <si>
    <t>R SERIES, ADVISORY, NELLCOR, 3/5 LD, STD ECG, AC PWR, PACE, SPO2, CF/USB/ DMST</t>
  </si>
  <si>
    <t>30120002001110012</t>
  </si>
  <si>
    <t>R Series ALS Defibrillator with Expansion Pack, OneStep Pacing, and SpO2</t>
  </si>
  <si>
    <t>30120001001110012</t>
  </si>
  <si>
    <t>R Series ALS Defibrillator with Expansion Pack, OneStep Pacing, and EtCO2 (mainstream)</t>
  </si>
  <si>
    <t>30120000301110012</t>
  </si>
  <si>
    <t>R Series ALS Defibrillator with Expansion Pack and OneStep Pacing</t>
  </si>
  <si>
    <t>30120000001110012</t>
  </si>
  <si>
    <t>R Series, ALS Defibrillator with Expansion Pack, SpO2 and NIBP</t>
  </si>
  <si>
    <t>30110009001210012</t>
  </si>
  <si>
    <t>R Series ALS Defibrillator with Expansion Pack, SpO2, NIBP, and EtCO2 (mainstream)</t>
  </si>
  <si>
    <t>30110005201210012</t>
  </si>
  <si>
    <t>R Series ALS Defibrillator with Expansion Pack, SpO2, and EtCO2 (mainstream)</t>
  </si>
  <si>
    <t>30110003101010012</t>
  </si>
  <si>
    <t>R Series ALS Defibrillator with Expansion Pack and SpO2</t>
  </si>
  <si>
    <t>30110001001010012</t>
  </si>
  <si>
    <t>R Series ALS Defibrillator with Expansion Pack</t>
  </si>
  <si>
    <t>30110000001010012</t>
  </si>
  <si>
    <t>AED PLUS, FULLY AUTO, PS SERIES, W/PA CVR, LCD, NO VOICE RCDG, W/BATT, ARC, DOMESTIC, PLUSRX</t>
  </si>
  <si>
    <t>22500710701011010</t>
  </si>
  <si>
    <t>AED PLUS, PS SERIES, W/PA CVR, LCD, NO VOICE RCDG, W/BATTERIES, ARC, DOMESTIC, PLUSRX</t>
  </si>
  <si>
    <t>22500010101011010</t>
  </si>
  <si>
    <t>Fully Automatic AED Plus with AED Public Access Cover</t>
  </si>
  <si>
    <t>22300700702011010</t>
  </si>
  <si>
    <t>Fully Automatic AED Plus with Graphical Cover</t>
  </si>
  <si>
    <t>22300700701011010</t>
  </si>
  <si>
    <t>Fully Automatic AED Plus with AED Cover and Medical Prescription</t>
  </si>
  <si>
    <t>22200710702011010</t>
  </si>
  <si>
    <t>Fully Automatic AED Plus with AED Cover</t>
  </si>
  <si>
    <t>21400710702011010</t>
  </si>
  <si>
    <t>AED Plus with Voice Recording and Large Pelican Case</t>
  </si>
  <si>
    <t>20700001101011010</t>
  </si>
  <si>
    <t>AED Plus and Large Pelican Case</t>
  </si>
  <si>
    <t>20700000101011010</t>
  </si>
  <si>
    <t>AED Plus with Voice Recording and Small Pelican Case</t>
  </si>
  <si>
    <t>20600001101011010</t>
  </si>
  <si>
    <t>AED Plus and Small Pelican Case</t>
  </si>
  <si>
    <t>20600000101011010</t>
  </si>
  <si>
    <t>AED Plus with Voice Recording, AED Cover, and Police Carry Case</t>
  </si>
  <si>
    <t>20500001102011010</t>
  </si>
  <si>
    <t>AED Plus with AED Cover and Police Carry Case</t>
  </si>
  <si>
    <t>20500000102011010</t>
  </si>
  <si>
    <t>AED Plus with Voice Recording and Professional Interface (No Circle of Icons)</t>
  </si>
  <si>
    <t>20100001302011010</t>
  </si>
  <si>
    <t>AED Plus with Voice Recording and AED Cover</t>
  </si>
  <si>
    <t>20100001102011010</t>
  </si>
  <si>
    <t>AED Plus with Voice Recording and Graphical Cover</t>
  </si>
  <si>
    <t>20100001101011010</t>
  </si>
  <si>
    <t>AED Plus with Professional Interface (No Circle of Icons)</t>
  </si>
  <si>
    <t>20100000302011010</t>
  </si>
  <si>
    <t>AED Plus with AED Cover</t>
  </si>
  <si>
    <t>20100000102011010</t>
  </si>
  <si>
    <t>AED Plus with Graphical Cover</t>
  </si>
  <si>
    <t>20100000101011010</t>
  </si>
  <si>
    <t>ECG Plain White Paper - 50 mm (Three Rolls = One Box)</t>
  </si>
  <si>
    <t>001739-U</t>
  </si>
  <si>
    <t>CHM NASPO 2017 - Contract No. OK-SW-300</t>
  </si>
  <si>
    <t>ZOLL-OK-SW-300</t>
  </si>
  <si>
    <t>DISCOUNT %</t>
  </si>
  <si>
    <t>Grand Total</t>
  </si>
  <si>
    <t>Profit Margin Report For NASPO
Agreemenmt SW-OK-300 
6 month Extension</t>
  </si>
  <si>
    <t>PRICE PROPOSAL</t>
  </si>
  <si>
    <t xml:space="preserve">APRIL 2022 LIST PRICE </t>
  </si>
  <si>
    <t>DISCOPUNT %</t>
  </si>
  <si>
    <t>COST</t>
  </si>
  <si>
    <t>PROFIT/LOSS</t>
  </si>
  <si>
    <t>MARGIN %</t>
  </si>
  <si>
    <t>AED 3, Semi-Automatic includes CPR Uni-padz, III, U.S. (8900-000280-01); Battery Pack (8000-000696); PlusRX Prescription, NA, AED (8000-1150-01)</t>
  </si>
  <si>
    <t>AED 3 Automatic includes CPR UNI-padz, III, U.S. (8900-000280-01); Battery Pack (8000-000696); PlusRX Prescription,</t>
  </si>
  <si>
    <t>Column1</t>
  </si>
  <si>
    <t>Column2</t>
  </si>
  <si>
    <t>Profit Margin Report For NASPO
Agreemenmt SW-OK-300 
4.4.2023 TO 10.4.2023 Extension</t>
  </si>
  <si>
    <t>8000-000993</t>
  </si>
  <si>
    <t>CABLE ASSY, FLOW SENSOR CONNECTOR, ACCUVENT</t>
  </si>
  <si>
    <t>8000-001128</t>
  </si>
  <si>
    <t>FLOWTUBE, ACCUVENT, BOX OF 10</t>
  </si>
  <si>
    <t>601-0120111-01</t>
  </si>
  <si>
    <t>X Series Advanced Monitor/Defibrillator - 3/5 Lead ECG, SpO2, BVM, NIBP, CPR Expansion Pack</t>
  </si>
  <si>
    <t>601-0120112-01</t>
  </si>
  <si>
    <t>X Series Advanced Monitor/Defibrillator - 3/5 Lead ECG, SpO2, BVM, NIBP, CPR Expansion Pack, Remote View</t>
  </si>
  <si>
    <t>601-0121111-01</t>
  </si>
  <si>
    <t>X Series Advanced Monitor/Defibrillator - 3/5 Lead ECG, SpO2, EtCO2, BVM, NIBP, CPR Expansion Pack</t>
  </si>
  <si>
    <t>601-0121112-01</t>
  </si>
  <si>
    <t>X Series Advanced Monitor/Defibrillator - 3/5 Lead ECG, SpO2, EtCO2, BVM, NIBP, CPR Expansion Pack, Remote View</t>
  </si>
  <si>
    <t>601-0130111-01</t>
  </si>
  <si>
    <t>X Series Advanced Monitor/Defibrillator - 3/5 Lead ECG, SpO2, SpCO, BVM, NIBP, CPR Expansion Pack</t>
  </si>
  <si>
    <t>601-0130112-01</t>
  </si>
  <si>
    <t>X Series Advanced Monitor/Defibrillator - 3/5 Lead ECG, SpO2, SpCO, BVM, NIBP, CPR Expansion Pack, Remote View</t>
  </si>
  <si>
    <t>601-0131111-01</t>
  </si>
  <si>
    <t>X Series Advanced Monitor/Defibrillator - 3/5 Lead ECG, SpO2, SpCO, EtCO2, BVM, NIBP, CPR Expansion Pack</t>
  </si>
  <si>
    <t>601-0131112-01</t>
  </si>
  <si>
    <t>X Series Advanced Monitor/Defibrillator - 3/5 Lead ECG, SpO2, SpCO, EtCO2, BVM, NIBP, CPR Expansion Pack, Remote View</t>
  </si>
  <si>
    <t>601-0140111-01</t>
  </si>
  <si>
    <t>X Series Advanced Monitor/Defibrillator - 3/5 Lead ECG, SpO2, SpCO, SpMet, BVM, NIBP, CPR Expansion Pack</t>
  </si>
  <si>
    <t>601-0140112-01</t>
  </si>
  <si>
    <t>X Series Advanced Monitor/Defibrillator - 3/5 Lead ECG, SpO2, SpCO, SpMet, BVM, NIBP, CPR Expansion Pack, Remote View</t>
  </si>
  <si>
    <t>601-0220101-01</t>
  </si>
  <si>
    <t>X Series Advanced Monitor/Defibrillator - 3/5 Lead ECG, Pacing, SpO2, BVM, CPR Expansion Pack</t>
  </si>
  <si>
    <t>601-0220102-01</t>
  </si>
  <si>
    <t>X Series Advanced Monitor/Defibrillator - 3/5 Lead ECG, Pacing, SpO2, BVM, CPR Expansion Pack, Remote View</t>
  </si>
  <si>
    <t>601-0220111-01</t>
  </si>
  <si>
    <t>X Series Advanced Monitor/Defibrillator - 3/5 Lead ECG, Pacing, SpO2, BVM, NIBP, CPR Expansion Pack</t>
  </si>
  <si>
    <t>601-0220112-01</t>
  </si>
  <si>
    <t>X Series Advanced Monitor/Defibrillator - 3/5 Lead ECG, Pacing, SpO2, BVM, NIBP, CPR Expansion Pack, Remote View</t>
  </si>
  <si>
    <t>601-0221111-01</t>
  </si>
  <si>
    <t>X Series Advanced Monitor/Defibrillator - 3/5 Lead ECG, Pacing, SpO2, EtCO2, BVM, NIBP, CPR Expansion Pack</t>
  </si>
  <si>
    <t>601-0221112-01</t>
  </si>
  <si>
    <t>X SERIES ADVANCED, MONITOR/DEFIBRILLATOR, 3/5 LEAD, PACE, SPO2, ETCO2, BVM, NIBP, CPR EXPANSION PACK, REMOTE VIEW, US</t>
  </si>
  <si>
    <t>601-0230111-01</t>
  </si>
  <si>
    <t>X SERIES ADVANCED, MONITOR/DEFIBRILLATOR, 3/5 LEAD, PACE, SPO2, SPCO, BVM, NIBP, CPR EXPANSION PACK, US</t>
  </si>
  <si>
    <t>601-0230112-01</t>
  </si>
  <si>
    <t>X SERIES ADVANCED, MONITOR/DEFIBRILLATOR, 3/5 LEAD, PACE, SPO2, SPCO, BVM, NIBP, CPR EXPANSION PACK, REMOTE VIEW, US</t>
  </si>
  <si>
    <t>601-0231111-01</t>
  </si>
  <si>
    <t>X SERIES ADVANCED, MONITOR/DEFIBRILLATOR, 3/5 LEAD, PACE, SPO2, SPCO, ETCO2, BVM, NIBP, CPR EXPANSION PACK, US</t>
  </si>
  <si>
    <t>601-0231112-01</t>
  </si>
  <si>
    <t>X SERIES ADVANCED, MONITOR/DEFIBRILLATOR, 3/5 LEAD, PACE, SPO2, SPCO, ETCO2, BVM, NIBP, CPR EXPANSION PACK, REMOTE VIEW, US</t>
  </si>
  <si>
    <t>601-2120211-01</t>
  </si>
  <si>
    <t>X SERIES ADVANCED, MONITOR/DEFIBRILLATOR, 12 LEAD W/INTERP, SPO2, BVM, TEMP, NIBP, CPR EXPANSION PACK, US</t>
  </si>
  <si>
    <t>601-2120212-01</t>
  </si>
  <si>
    <t>X SERIES ADVANCED, MONITOR/DEFIBRILLATOR, 12 LEAD W/INTERP, SPO2, BVM, TEMP, NIBP, CPR EXPANSION PACK, REMOTE VIEW, US</t>
  </si>
  <si>
    <t>601-2121101-01</t>
  </si>
  <si>
    <t>X SERIES ADVANCED, MONITOR/DEFIBRILLATOR, 12 LEAD W/INTERP, SPO2, ETCO2, BVM, CPR EXPANSION PACK, US</t>
  </si>
  <si>
    <t>601-2121102-01</t>
  </si>
  <si>
    <t>X SERIES ADVANCED, MONITOR/DEFIBRILLATOR, 12 LEAD W/INTERP, SPO2, ETCO2, BVM, CPR EXPANSION PACK, REMOTE VIEW, US</t>
  </si>
  <si>
    <t>601-2121211-01</t>
  </si>
  <si>
    <t>X SERIES ADVANCED, MONITOR/DEFIBRILLATOR, 12 LEAD W/INTERP, SPO2, ETCO2, BVM, TEMP, NIBP, CPR EXPANSION PACK, US</t>
  </si>
  <si>
    <t>601-2121212-01</t>
  </si>
  <si>
    <t>X SERIES ADVANCED, MONITOR/DEFIBRILLATOR, 12 LEAD W/INTERP, SPO2, ETCO2, BVM, TEMP, NIBP, CPR EXPANSION PACK, REMOTE VIEW, US</t>
  </si>
  <si>
    <t>601-2130111-01</t>
  </si>
  <si>
    <t>X SERIES ADVANCED, MONITOR/DEFIBRILLATOR, 12 LEAD W/INTERP, SPO2, SPCO, BVM, NIBP, CPR EXPANSION PACK, US</t>
  </si>
  <si>
    <t>601-2130112-01</t>
  </si>
  <si>
    <t>X SERIES ADVANCED, MONITOR/DEFIBRILLATOR, 12 LEAD W/INTERP, SPO2, SPCO, BVM, NIBP, CPR EXPANSION PACK, REMOTE VIEW, US</t>
  </si>
  <si>
    <t>601-2130211-01</t>
  </si>
  <si>
    <t>X SERIES ADVANCED, MONITOR/DEFIBRILLATOR, 12 LEAD W/INTERP, SPO2, SPCO, BVM, TEMP, NIBP, CPR EXPANSION PACK, US</t>
  </si>
  <si>
    <t>601-2130212-01</t>
  </si>
  <si>
    <t>X SERIES ADVANCED, MONITOR/DEFIBRILLATOR, 12 LEAD W/INTERP, SPO2, SPCO, BVM, TEMP, NIBP, CPR EXPANSION PACK, REMOTE VIEW, US</t>
  </si>
  <si>
    <t>601-2131111-01</t>
  </si>
  <si>
    <t>X SERIES ADVANCED, MONITOR/DEFIBRILLATOR, 12 LEAD W/INTERP, SPO2, SPCO, ETCO2, BVM, NIBP, CPR EXPANSION PACK, US</t>
  </si>
  <si>
    <t>601-2131112-01</t>
  </si>
  <si>
    <t>X SERIES ADVANCED, MONITOR/DEFIBRILLATOR, 12 LEAD W/INTERP, SPO2, SPCO, ETCO2, BVM, NIBP, CPR EXPANSION PACK, REMOTE VIEW, US</t>
  </si>
  <si>
    <t>601-2220111-01</t>
  </si>
  <si>
    <t>X SERIES ADVANCED, MONITOR/DEFIBRILLATOR, 12 LEAD W/INTERP, PACE, SPO2, BVM, NIBP, CPR EXPANSION PACK, US</t>
  </si>
  <si>
    <t>601-2220112-01</t>
  </si>
  <si>
    <t>X SERIES ADVANCED, MONITOR/DEFIBRILLATOR, 12 LEAD W/INTERP, PACE, SPO2, BVM, NIBP, CPR EXPANSION PACK, REMOTE VIEW, US</t>
  </si>
  <si>
    <t>601-2220211-01</t>
  </si>
  <si>
    <t>X SERIES ADVANCED, MONITOR/DEFIBRILLATOR, 12 LEAD W/INTERP, PACE, SPO2, BVM, TEMP, NIBP, CPR EXPANSION PACK, US</t>
  </si>
  <si>
    <t>601-2220212-01</t>
  </si>
  <si>
    <t>X SERIES ADVANCED, MONITOR/DEFIBRILLATOR, 12 LEAD W/INTERP, PACE, SPO2, BVM, TEMP, NIBP, CPR EXPANSION PACK, REMOTE VIEW, US</t>
  </si>
  <si>
    <t>601-2221101-01</t>
  </si>
  <si>
    <t>X SERIES ADVANCED, MONITOR/DEFIBRILLATOR, 12 LEAD W/INTERP, PACE, SPO2, ETCO2, BVM, CPR EXPANSION PACK, US</t>
  </si>
  <si>
    <t>601-2221102-01</t>
  </si>
  <si>
    <t>X SERIES ADVANCED, MONITOR/DEFIBRILLATOR, 12 LEAD W/INTERP, PACE, SPO2, ETCO2, BVM, CPR EXPANSION PACK, REMOTE VIEW, US</t>
  </si>
  <si>
    <t>X Series Advanced Monitor/Defibrillator - 12-Lead ECG, Pacing, SpO2, EtCO2, BVM, Temp, NIBP, CPR Expansion Pack, Remote View</t>
  </si>
  <si>
    <t>601-2230111-01</t>
  </si>
  <si>
    <t>X Series Advanced Monitor/Defibrillator - 12-Lead ECG, Pacing, SpO2, SpCO, BVM, NIBP, CPR Expansion Pack</t>
  </si>
  <si>
    <t>601-2230112-01</t>
  </si>
  <si>
    <t>X Series Advanced Monitor/Defibrillator - 12-Lead ECG, Pacing, SpO2, SpCO, BVM, NIBP, CPR Expansion Pack, Remote View</t>
  </si>
  <si>
    <t>601-2231101-01</t>
  </si>
  <si>
    <t>X Series Advanced Monitor/Defibrillator - 12-Lead ECG, Pacing, SpO2, SpCO, EtCO2, BVM, CPR Expansion Pack</t>
  </si>
  <si>
    <t>601-2231102-01</t>
  </si>
  <si>
    <t>X Series Advanced Monitor/Defibrillator - 12-Lead ECG, Pacing, SpO2, SpCO, EtCO2, BVM, CPR Expansion Pack, Remote View</t>
  </si>
  <si>
    <t>X Series Advanced Monitor/Defibrillator - 12-Lead ECG, Pacing, SpO2, SpCO, EtCO2, BVM, NIBP, CPR Expansion Pack</t>
  </si>
  <si>
    <t>X Series Advanced Monitor/Defibrillator - 12-Lead ECG, Pacing, SpO2, SpCO, EtCO2, BVM, NIBP, CPR Expansion Pack, Remote View</t>
  </si>
  <si>
    <t>X Series Advanced Monitor/Defibrillator - 12-Lead ECG, Pacing, SpO2, SpCO, EtCO2, BVM, Temp, NIBP, CPR Expansion Pack</t>
  </si>
  <si>
    <t>X Series Advanced Monitor/Defibrillator - 12-Lead ECG, Pacing, SpO2, SpCO, EtCO2, BVM, Temp, NIBP, CPR Expansion Pack, Remote View</t>
  </si>
  <si>
    <t>X Series Advanced Monitor/Defibrillator - 12-Lead ECG, Pacing, SpO2, SpCO, SpMet, EtCO2, BVM, NIBP, CPR Expansion Pack</t>
  </si>
  <si>
    <t>X Series Advanced Monitor/Defibrillator - 12-Lead ECG, Pacing, SpO2, SpCO, SpMet, EtCO2, BVM, NIBP, CPR Expansion Pack, Remote View</t>
  </si>
  <si>
    <t>X Series Advanced Monitor/Defibrillator - 12-Lead ECG, Pacing, SpO2, SpCO, SpMet, EtCO2, BVM, Temp, NIBP, CPR Expansion Pack</t>
  </si>
  <si>
    <t>X Series Advanced Monitor/Defibrillator - 12-Lead ECG, Pacing, SpO2, SpCO, SpMet, EtCO2, BVM, Temp, NIBP, CPR Expansion Pack, Remote View</t>
  </si>
  <si>
    <t>601-2261111-01</t>
  </si>
  <si>
    <t>X Series Advanced Monitor/Defibrillator - 12-Lead ECG, Pacing, SpO2, SpCO, SPHB, SPOC, PVI, PI, EtCO2, BVM, NIBP, CPR Expansion Pack</t>
  </si>
  <si>
    <t>601-2261112-01</t>
  </si>
  <si>
    <t>X Series Advanced Monitor/Defibrillator - 12-Lead ECG, Pacing, SpO2, SpCO, SPHB, SPOC, PVI, PI, EtCO2, BVM, NIBP, CPR Expansion Pack, Remote View</t>
  </si>
  <si>
    <t>601-2271111-01</t>
  </si>
  <si>
    <t>X Series Advanced Monitor/Defibrillator - 12-Lead ECG, Pacing, SpO2, SpCO, SpMet, SPHB, SPOC, PVI, PI, EtCO2, BVM, NIBP, CPR Expansion Pack</t>
  </si>
  <si>
    <t>601-2271112-01</t>
  </si>
  <si>
    <t>X Series Advanced Monitor/Defibrillator - 12-Lead ECG, Pacing, SpO2, SpCO, SpMet, SPHB, SPOC, PVI, PI, EtCO2, BVM, NIBP, CPR Expansion Pack, Remote View</t>
  </si>
  <si>
    <t>X Series Advanced Monitor/Defibrillator - 12-Lead ECG, Pacing, SpO2, SpCO, SpMet, SPHB, SPOC, PVI, PI, EtCO2, BVM, Temp, NIBP, CPR Expansion Pack</t>
  </si>
  <si>
    <t>601-2421211-01</t>
  </si>
  <si>
    <t>X SERIES ADVANCED, MONITOR/DEFIBRILLATOR, 12 LEAD/W INTERP, PACE, AUDIO, SPO2, ETCO2, BVM, TEMP, NIBP, CPR EXPANSION PACK, US</t>
  </si>
  <si>
    <t>X Series Advanced Monitor/Defibrillator - 12-Lead ECG, Pacing, SpO2, SpCO, EtCO2, BVM, NIBP, Audio, CPR Expansion Pack</t>
  </si>
  <si>
    <t>X Series Advanced Monitor/Defibrillator - 12-Lead ECG, Pacing, SpO2, SpCO, EtCO2, BVM, NIBP, Audio, CPR Expansion Pack, Remote View</t>
  </si>
  <si>
    <t>X Series Advanced Monitor/Defibrillator - 12-Lead ECG, Pacing, SpO2, SpCO, EtCO2, BVM, Temp, NIBP, Audio, CPR Expansion Pack</t>
  </si>
  <si>
    <t>X Series Advanced Monitor/Defibrillator - 12-Lead ECG, Pacing, SpO2, SpCO, EtCO2, BVM, Temp, NIBP, Audio, CPR Expansion Pack, Remote View</t>
  </si>
  <si>
    <t>12-0242-000</t>
  </si>
  <si>
    <t>ResQPOD Impedance Threshold Device (ITD) that attaches to the airway during CPR to enhance negative pressure and increase perfusion. The ResQPOD ITD 10 is a disposable product (single patient use within 24-hours only).</t>
  </si>
  <si>
    <t>IPR</t>
  </si>
  <si>
    <t>RESQPOD</t>
  </si>
  <si>
    <t>12-0242-030</t>
  </si>
  <si>
    <t>ResQPOD ITD 10, MIL-SKU</t>
  </si>
  <si>
    <t>12-0586-000</t>
  </si>
  <si>
    <t>Replacement suction cup for the ResQPUMP ACD-CPR device.  This suction cup further increases blood return by re-expanding the chest with a lift force of up to 10 kg.</t>
  </si>
  <si>
    <t>12-0822-000</t>
  </si>
  <si>
    <t>ResQPOD ITD 16 - Impedance Threshold Device (ITD) attaches to the airway during CPR to enhance negative pressure to increase perfusion; disposable; single patient use only; replacement component of the ResQCPR System.</t>
  </si>
  <si>
    <t>12-0823-000</t>
  </si>
  <si>
    <t>ResQPUMP ACD-CPD Device - Allows the user to perform active compression decompression CVPR (ACD-CPR) with up to 10 kg lift; replacment component  of the ResQCPR System.</t>
  </si>
  <si>
    <t>CAPITAL_IPR</t>
  </si>
  <si>
    <t>RESQCPR</t>
  </si>
  <si>
    <t>12-0825-000</t>
  </si>
  <si>
    <t>ResQCPR System - Increases the liklihood of survival in adult, non-traumatic carrdiac arrest; includes one (1) ResQPUMP ACD-CPR Device, and two (2) ResQPOD ITD 16's.</t>
  </si>
  <si>
    <t>12-0869-000</t>
  </si>
  <si>
    <t>ResQCPR demo kit: includes ResQMAN demonstrator and ResQPOD ITD</t>
  </si>
  <si>
    <t>12-0935-000</t>
  </si>
  <si>
    <t>Carrying case for the ResQCPR System componenets.</t>
  </si>
  <si>
    <t>12-2116-000</t>
  </si>
  <si>
    <t>Manikit</t>
  </si>
  <si>
    <t>12-2394-000</t>
  </si>
  <si>
    <t>ResQPAD</t>
  </si>
  <si>
    <t>12-2507-000</t>
  </si>
  <si>
    <t>Training versions of one (1) ResQPUMP and two (2) ResQPODs, all intended for training ONLY and labeled "NOT FOR HUMAN USE".  Sold as individual kits.</t>
  </si>
  <si>
    <t xml:space="preserve">2023 UPDATED PRICE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</si>
</sst>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409]"/>
    <numFmt numFmtId="165" formatCode="#,##0.00[$%-409]"/>
  </numFmts>
  <fonts count="8" x14ac:knownFonts="1">
    <font>
      <sz val="10"/>
      <color rgb="FF000000"/>
      <name val="ARIAL"/>
      <charset val="1"/>
    </font>
    <font>
      <sz val="10"/>
      <color rgb="FF000000"/>
      <name val="Arial"/>
      <family val="2"/>
    </font>
    <font>
      <b/>
      <sz val="10"/>
      <color theme="4" tint="-0.499984740745262"/>
      <name val="Arial"/>
      <family val="2"/>
    </font>
    <font>
      <sz val="10"/>
      <color rgb="FF000000"/>
      <name val="Arial"/>
      <family val="2"/>
    </font>
    <font>
      <sz val="10"/>
      <color rgb="FFFF0000"/>
      <name val="Arial"/>
      <family val="2"/>
    </font>
    <font>
      <sz val="10"/>
      <name val="Arial"/>
      <family val="2"/>
    </font>
    <font>
      <sz val="8"/>
      <name val="Arial"/>
      <family val="2"/>
    </font>
    <font>
      <b/>
      <sz val="10"/>
      <color rgb="FF000000"/>
      <name val="ARIAL"/>
      <family val="2"/>
    </font>
  </fonts>
  <fills count="6">
    <fill>
      <patternFill patternType="none"/>
    </fill>
    <fill>
      <patternFill patternType="gray125"/>
    </fill>
    <fill>
      <patternFill patternType="solid">
        <fgColor theme="4" tint="0.59999389629810485"/>
        <bgColor indexed="64"/>
      </patternFill>
    </fill>
    <fill>
      <patternFill patternType="solid">
        <fgColor rgb="FFFFC000"/>
        <bgColor indexed="64"/>
      </patternFill>
    </fill>
    <fill>
      <patternFill patternType="solid">
        <fgColor rgb="FFFFFF00"/>
        <bgColor indexed="64"/>
      </patternFill>
    </fill>
    <fill>
      <patternFill patternType="solid">
        <fgColor theme="4" tint="0.39997558519241921"/>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37">
    <xf numFmtId="0" fontId="0" fillId="0" borderId="0" xfId="0"/>
    <xf numFmtId="0" fontId="0" fillId="0" borderId="0" xfId="0" applyAlignment="1">
      <alignment vertical="top"/>
    </xf>
    <xf numFmtId="1" fontId="0" fillId="0" borderId="0" xfId="0" applyNumberFormat="1" applyAlignment="1">
      <alignment vertical="top"/>
    </xf>
    <xf numFmtId="4" fontId="0" fillId="0" borderId="0" xfId="0" applyNumberFormat="1" applyAlignment="1">
      <alignment vertical="top"/>
    </xf>
    <xf numFmtId="164" fontId="0" fillId="0" borderId="0" xfId="0" applyNumberFormat="1" applyAlignment="1">
      <alignment vertical="top"/>
    </xf>
    <xf numFmtId="165" fontId="0" fillId="0" borderId="0" xfId="0" applyNumberFormat="1" applyAlignment="1">
      <alignment vertical="top"/>
    </xf>
    <xf numFmtId="0" fontId="2" fillId="0" borderId="0" xfId="0" applyFont="1"/>
    <xf numFmtId="0" fontId="2" fillId="2" borderId="0" xfId="0" applyFont="1" applyFill="1" applyAlignment="1">
      <alignment vertical="top"/>
    </xf>
    <xf numFmtId="0" fontId="3" fillId="0" borderId="0" xfId="0" applyFont="1" applyAlignment="1">
      <alignment vertical="top"/>
    </xf>
    <xf numFmtId="9" fontId="0" fillId="0" borderId="0" xfId="0" applyNumberFormat="1"/>
    <xf numFmtId="9" fontId="0" fillId="0" borderId="0" xfId="1" applyFont="1" applyAlignment="1">
      <alignment vertical="top"/>
    </xf>
    <xf numFmtId="9" fontId="0" fillId="0" borderId="0" xfId="1" applyFont="1"/>
    <xf numFmtId="9" fontId="0" fillId="0" borderId="0" xfId="1" applyFont="1" applyFill="1" applyAlignment="1">
      <alignment vertical="top"/>
    </xf>
    <xf numFmtId="0" fontId="0" fillId="0" borderId="0" xfId="0" pivotButton="1"/>
    <xf numFmtId="0" fontId="4" fillId="0" borderId="0" xfId="0" applyFont="1" applyAlignment="1">
      <alignment vertical="top"/>
    </xf>
    <xf numFmtId="0" fontId="5" fillId="3" borderId="0" xfId="0" applyFont="1" applyFill="1" applyAlignment="1">
      <alignment vertical="top"/>
    </xf>
    <xf numFmtId="0" fontId="1" fillId="0" borderId="0" xfId="0" applyFont="1" applyAlignment="1">
      <alignment vertical="top" wrapText="1"/>
    </xf>
    <xf numFmtId="0" fontId="0" fillId="4" borderId="0" xfId="0" applyFill="1" applyAlignment="1">
      <alignment vertical="top"/>
    </xf>
    <xf numFmtId="4" fontId="0" fillId="4" borderId="0" xfId="0" applyNumberFormat="1" applyFill="1" applyAlignment="1">
      <alignment vertical="top"/>
    </xf>
    <xf numFmtId="9" fontId="0" fillId="4" borderId="0" xfId="1" applyFont="1" applyFill="1" applyAlignment="1">
      <alignment vertical="top"/>
    </xf>
    <xf numFmtId="0" fontId="0" fillId="4" borderId="0" xfId="0" applyFill="1"/>
    <xf numFmtId="44" fontId="0" fillId="0" borderId="0" xfId="0" applyNumberFormat="1"/>
    <xf numFmtId="9" fontId="0" fillId="4" borderId="0" xfId="1" applyFont="1" applyFill="1"/>
    <xf numFmtId="44" fontId="0" fillId="4" borderId="0" xfId="0" applyNumberFormat="1" applyFill="1"/>
    <xf numFmtId="44" fontId="0" fillId="0" borderId="0" xfId="0" applyNumberFormat="1" applyAlignment="1">
      <alignment vertical="top"/>
    </xf>
    <xf numFmtId="44" fontId="2" fillId="2" borderId="0" xfId="0" applyNumberFormat="1" applyFont="1" applyFill="1" applyAlignment="1">
      <alignment vertical="top"/>
    </xf>
    <xf numFmtId="44" fontId="0" fillId="4" borderId="0" xfId="0" applyNumberFormat="1" applyFill="1" applyAlignment="1">
      <alignment vertical="top"/>
    </xf>
    <xf numFmtId="44" fontId="3" fillId="0" borderId="0" xfId="0" applyNumberFormat="1" applyFont="1" applyAlignment="1">
      <alignment vertical="top"/>
    </xf>
    <xf numFmtId="10" fontId="0" fillId="0" borderId="0" xfId="1" applyNumberFormat="1" applyFont="1" applyAlignment="1">
      <alignment vertical="top"/>
    </xf>
    <xf numFmtId="9" fontId="0" fillId="4" borderId="0" xfId="0" applyNumberFormat="1" applyFill="1"/>
    <xf numFmtId="0" fontId="1" fillId="0" borderId="0" xfId="0" applyFont="1" applyAlignment="1">
      <alignment wrapText="1"/>
    </xf>
    <xf numFmtId="0" fontId="7" fillId="5" borderId="0" xfId="0" applyFont="1" applyFill="1" applyAlignment="1">
      <alignment horizontal="center"/>
    </xf>
    <xf numFmtId="44" fontId="7" fillId="5" borderId="0" xfId="0" applyNumberFormat="1" applyFont="1" applyFill="1" applyAlignment="1">
      <alignment horizontal="center"/>
    </xf>
    <xf numFmtId="9" fontId="7" fillId="5" borderId="0" xfId="1" applyFont="1" applyFill="1" applyAlignment="1">
      <alignment horizontal="center"/>
    </xf>
    <xf numFmtId="0" fontId="7" fillId="0" borderId="0" xfId="0" applyFont="1"/>
    <xf numFmtId="9" fontId="0" fillId="0" borderId="0" xfId="0" applyNumberFormat="1" applyAlignment="1">
      <alignment vertical="top"/>
    </xf>
    <xf numFmtId="9" fontId="0" fillId="0" borderId="0" xfId="1" applyFont="1" applyFill="1"/>
  </cellXfs>
  <cellStyles count="2">
    <cellStyle name="Normal" xfId="0" builtinId="0"/>
    <cellStyle name="Percent" xfId="1" builtinId="5"/>
  </cellStyles>
  <dxfs count="24">
    <dxf>
      <font>
        <b val="0"/>
        <i val="0"/>
        <strike val="0"/>
        <condense val="0"/>
        <extend val="0"/>
        <outline val="0"/>
        <shadow val="0"/>
        <u val="none"/>
        <vertAlign val="baseline"/>
        <sz val="10"/>
        <color rgb="FF000000"/>
        <name val="ARIAL"/>
        <charset val="1"/>
        <scheme val="none"/>
      </font>
    </dxf>
    <dxf>
      <numFmt numFmtId="34" formatCode="_(&quot;$&quot;* #,##0.00_);_(&quot;$&quot;* \(#,##0.00\);_(&quot;$&quot;* &quot;-&quot;??_);_(@_)"/>
    </dxf>
    <dxf>
      <numFmt numFmtId="34" formatCode="_(&quot;$&quot;* #,##0.00_);_(&quot;$&quot;* \(#,##0.00\);_(&quot;$&quot;* &quot;-&quot;??_);_(@_)"/>
    </dxf>
    <dxf>
      <font>
        <b/>
        <family val="2"/>
      </font>
      <fill>
        <patternFill patternType="solid">
          <fgColor indexed="64"/>
          <bgColor theme="4" tint="0.39997558519241921"/>
        </patternFill>
      </fill>
      <alignment horizontal="center" vertical="bottom"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numFmt numFmtId="4" formatCode="#,##0.00"/>
      <alignment horizontal="general" vertical="top" textRotation="0" wrapText="0" indent="0" justifyLastLine="0" shrinkToFit="0" readingOrder="0"/>
    </dxf>
    <dxf>
      <numFmt numFmtId="4" formatCode="#,##0.00"/>
      <alignment horizontal="general" vertical="top" textRotation="0" wrapText="0" indent="0" justifyLastLine="0" shrinkToFit="0" readingOrder="0"/>
    </dxf>
    <dxf>
      <alignment horizontal="general" vertical="top" textRotation="0" wrapText="0" indent="0" justifyLastLine="0" shrinkToFit="0" readingOrder="0"/>
    </dxf>
    <dxf>
      <numFmt numFmtId="34" formatCode="_(&quot;$&quot;* #,##0.00_);_(&quot;$&quot;* \(#,##0.00\);_(&quot;$&quot;* &quot;-&quot;??_);_(@_)"/>
      <alignment horizontal="general" vertical="top" textRotation="0" wrapText="0" indent="0" justifyLastLine="0" shrinkToFit="0" readingOrder="0"/>
    </dxf>
    <dxf>
      <numFmt numFmtId="4" formatCode="#,##0.00"/>
      <alignment horizontal="general" vertical="top" textRotation="0" wrapText="0" indent="0" justifyLastLine="0" shrinkToFit="0" readingOrder="0"/>
    </dxf>
    <dxf>
      <numFmt numFmtId="4" formatCode="#,##0.00"/>
      <alignment horizontal="general" vertical="top" textRotation="0" wrapText="0" indent="0" justifyLastLine="0" shrinkToFit="0" readingOrder="0"/>
    </dxf>
    <dxf>
      <numFmt numFmtId="34" formatCode="_(&quot;$&quot;* #,##0.00_);_(&quot;$&quot;* \(#,##0.00\);_(&quot;$&quot;* &quot;-&quot;??_);_(@_)"/>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font>
        <b/>
        <strike val="0"/>
        <outline val="0"/>
        <shadow val="0"/>
        <u val="none"/>
        <vertAlign val="baseline"/>
        <sz val="10"/>
        <color theme="4" tint="-0.499984740745262"/>
        <name val="ARIAL"/>
        <charset val="1"/>
        <scheme val="none"/>
      </font>
      <fill>
        <patternFill patternType="solid">
          <fgColor indexed="64"/>
          <bgColor theme="4" tint="0.59999389629810485"/>
        </patternFill>
      </fill>
      <alignment horizontal="general" vertical="top" textRotation="0" wrapText="0" indent="0" justifyLastLine="0" shrinkToFit="0" readingOrder="0"/>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OLL Contracts Dept. (KK)" refreshedDate="44684.636613888892" createdVersion="7" refreshedVersion="7" minRefreshableVersion="3" recordCount="622" xr:uid="{4764E607-DE48-4025-97A9-F32FEE4B0B41}">
  <cacheSource type="worksheet">
    <worksheetSource name="Table1"/>
  </cacheSource>
  <cacheFields count="15">
    <cacheField name="ITEM" numFmtId="0">
      <sharedItems/>
    </cacheField>
    <cacheField name="ITEM_DESCRIPTION" numFmtId="0">
      <sharedItems longText="1"/>
    </cacheField>
    <cacheField name="UOM" numFmtId="0">
      <sharedItems/>
    </cacheField>
    <cacheField name="ALIST_PRICE" numFmtId="4">
      <sharedItems containsSemiMixedTypes="0" containsString="0" containsNumber="1" containsInteger="1" minValue="0" maxValue="58145"/>
    </cacheField>
    <cacheField name="MODIFIER_PRICE" numFmtId="4">
      <sharedItems containsSemiMixedTypes="0" containsString="0" containsNumber="1" minValue="0" maxValue="49423.25"/>
    </cacheField>
    <cacheField name="DISCOUNT_PCT" numFmtId="9">
      <sharedItems containsSemiMixedTypes="0" containsString="0" containsNumber="1" minValue="0" maxValue="34" count="10">
        <n v="0.15"/>
        <n v="0.02"/>
        <n v="0.2"/>
        <n v="0"/>
        <n v="0.18"/>
        <n v="0.3"/>
        <n v="0.32"/>
        <n v="0.17"/>
        <n v="34" u="1"/>
        <n v="28" u="1"/>
      </sharedItems>
    </cacheField>
    <cacheField name=" OVERRIDE COST" numFmtId="4">
      <sharedItems containsSemiMixedTypes="0" containsString="0" containsNumber="1" minValue="0" maxValue="6252.9789428571403"/>
    </cacheField>
    <cacheField name="PROFIT" numFmtId="4">
      <sharedItems containsSemiMixedTypes="0" containsString="0" containsNumber="1" minValue="-439.13714285714298" maxValue="43631.107940000002"/>
    </cacheField>
    <cacheField name="MARGIN" numFmtId="9">
      <sharedItems containsMixedTypes="1" containsNumber="1" minValue="-0.4416289592760182" maxValue="1"/>
    </cacheField>
    <cacheField name="INVENTORY_ITEM_STATUS_CODE" numFmtId="0">
      <sharedItems/>
    </cacheField>
    <cacheField name="HIERARCHY_TYPE" numFmtId="0">
      <sharedItems/>
    </cacheField>
    <cacheField name="HIERARCHY_FAMILY" numFmtId="0">
      <sharedItems/>
    </cacheField>
    <cacheField name="HIERARCHY_LINE" numFmtId="0">
      <sharedItems/>
    </cacheField>
    <cacheField name="SERIES" numFmtId="0">
      <sharedItems count="31">
        <s v="AED_PLUS"/>
        <s v="AED_PLUS|AED_PRO"/>
        <s v="AED_PRO"/>
        <s v="AED_PRO|PROPAQLT"/>
        <s v="AED3"/>
        <s v="ALL_AED"/>
        <s v="ALL_AED|M2SER"/>
        <s v="AP"/>
        <s v="CSC"/>
        <s v="ENPRO"/>
        <s v="ESERIES|MSERIES|RSERIES|XSERIES"/>
        <s v="ESERIES|MSERIES|RSERIES|XSERIES|M2SER"/>
        <s v="ESERIES|MSERIES|RSERIES|XSERIES|VENT"/>
        <s v="ESERIES|MSERIES|XSERIES"/>
        <s v="MSERIES|PROPAQMD|XSERIES"/>
        <s v="OTHER"/>
        <s v="PROPAQM|PROPAQMD|XSERIES"/>
        <s v="PROPAQMD"/>
        <s v="PROPAQMD|XSERIES"/>
        <s v="RSERIES"/>
        <s v="RSERIES|XSERIES"/>
        <s v="RSERIES|XSERIES|M2SER"/>
        <s v="XSERIES"/>
        <s v="XSERIES|M2SER"/>
        <s v="COMPONENT"/>
        <s v="AED_PLUS|AED_PRO|ESERIES|XSERIES"/>
        <s v="AED_PRO|ESER|MSER|RSER|XSER|M2SER"/>
        <s v="AED_PRO|ESERIES|MSERIES|RSERIES|XSERIES"/>
        <s v="AED3|AED_PLUS|AED_PRO"/>
        <s v="AED3|AED_PLUS|AED_PRO|M2SER"/>
        <s v="MSERIES|RSERIES|XSERIES"/>
      </sharedItems>
    </cacheField>
    <cacheField name="NEW_REFURB"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22">
  <r>
    <s v="8000-001259"/>
    <s v="Strobe Light for Standard Surface Wall Cabinet PN: 8000-001256 and 8000-0855"/>
    <s v="EA"/>
    <n v="108"/>
    <n v="91.8"/>
    <x v="0"/>
    <n v="33.285600000000002"/>
    <n v="58.514399999999995"/>
    <n v="0.63741176470588234"/>
    <s v="Active"/>
    <s v="ACCESSORY"/>
    <s v="CABINETS"/>
    <s v="CABINETS"/>
    <x v="0"/>
    <s v="NEW"/>
  </r>
  <r>
    <s v="8000-001267"/>
    <s v="Strobe Light  with Mounting Plate for Semi and Fully Recessed Wall Cabinets"/>
    <s v="EA"/>
    <n v="108"/>
    <n v="91.8"/>
    <x v="0"/>
    <n v="31.935600000000001"/>
    <n v="59.864399999999996"/>
    <n v="0.65211764705882347"/>
    <s v="Active"/>
    <s v="ACCESSORY"/>
    <s v="CABINETS"/>
    <s v="CABINETS"/>
    <x v="0"/>
    <s v="NEW"/>
  </r>
  <r>
    <s v="8000-0311-01"/>
    <s v="ZOLL Administration Software, CD-ROM"/>
    <s v="EA"/>
    <n v="180"/>
    <n v="153"/>
    <x v="0"/>
    <n v="0.91800000000000004"/>
    <n v="152.08199999999999"/>
    <n v="0.99399999999999999"/>
    <s v="Active"/>
    <s v="ACCESSORY"/>
    <s v="SOFTWARE"/>
    <s v="SOFTWARE"/>
    <x v="0"/>
    <s v="NEW"/>
  </r>
  <r>
    <s v="8000-0375-01"/>
    <s v="AED Plus Trainer / Trainer 2 Carry Case."/>
    <s v="EA"/>
    <n v="93"/>
    <n v="79.05"/>
    <x v="0"/>
    <n v="46.44"/>
    <n v="32.61"/>
    <n v="0.4125237191650854"/>
    <s v="Active"/>
    <s v="ACCESSORY"/>
    <s v="CASES"/>
    <s v="CASES"/>
    <x v="0"/>
    <s v="NEW"/>
  </r>
  <r>
    <s v="8000-0738"/>
    <s v="Standard Metal Wall Cabinet with Strobe Light"/>
    <s v="EA"/>
    <n v="260"/>
    <n v="221"/>
    <x v="0"/>
    <n v="106.6392"/>
    <n v="114.3608"/>
    <n v="0.51746968325791853"/>
    <s v="Active"/>
    <s v="ACCESSORY"/>
    <s v="CABINETS"/>
    <s v="CABINETS"/>
    <x v="0"/>
    <s v="NEW"/>
  </r>
  <r>
    <s v="8000-0802-01"/>
    <s v="Replacement Softcase"/>
    <s v="EA"/>
    <n v="119"/>
    <n v="101.14999999999999"/>
    <x v="0"/>
    <n v="6.3936000000000002"/>
    <n v="94.756399999999985"/>
    <n v="0.93679090459713288"/>
    <s v="Active"/>
    <s v="ACCESSORY"/>
    <s v="CASES"/>
    <s v="CASES"/>
    <x v="0"/>
    <s v="NEW"/>
  </r>
  <r>
    <s v="8000-0803-01"/>
    <s v="Compact Low Profile Public Safety Cover (Not for use with CPR-D-padz and Accessories)"/>
    <s v="EA"/>
    <n v="62"/>
    <n v="52.699999999999996"/>
    <x v="0"/>
    <n v="15.831720000000001"/>
    <n v="36.868279999999999"/>
    <n v="0.69958785578747629"/>
    <s v="Active"/>
    <s v="ACCESSORY"/>
    <s v="MISC"/>
    <s v="MISC"/>
    <x v="0"/>
    <s v="NEW"/>
  </r>
  <r>
    <s v="8000-0806-01"/>
    <s v="Replacement Softcase - Police"/>
    <s v="EA"/>
    <n v="119"/>
    <n v="101.14999999999999"/>
    <x v="0"/>
    <n v="31.698"/>
    <n v="69.451999999999998"/>
    <n v="0.6866238260009887"/>
    <s v="Active"/>
    <s v="ACCESSORY"/>
    <s v="CASES"/>
    <s v="CASES"/>
    <x v="0"/>
    <s v="NEW"/>
  </r>
  <r>
    <s v="8000-0807-01"/>
    <s v="Type 123 Lithium Batteries, Quantity of Ten (10) with Storage Sleeve"/>
    <s v="PKG"/>
    <n v="85"/>
    <n v="72.25"/>
    <x v="0"/>
    <n v="12.182399999999999"/>
    <n v="60.067599999999999"/>
    <n v="0.83138546712802763"/>
    <s v="Active"/>
    <s v="ACCESSORY"/>
    <s v="BATTERIES"/>
    <s v="LI_ION"/>
    <x v="0"/>
    <s v="NEW"/>
  </r>
  <r>
    <s v="8000-0808-01"/>
    <s v="Replacement Public Access Pass Cover (Graphic Interface Label) Designed for CPR-D-padz and Accessories"/>
    <s v="EA"/>
    <n v="62"/>
    <n v="52.699999999999996"/>
    <x v="0"/>
    <n v="9.6335999999999995"/>
    <n v="43.066399999999994"/>
    <n v="0.81719924098671726"/>
    <s v="Active"/>
    <s v="ACCESSORY"/>
    <s v="MISC"/>
    <s v="MISC"/>
    <x v="0"/>
    <s v="NEW"/>
  </r>
  <r>
    <s v="8000-0809-01"/>
    <s v="Mounting Bracket"/>
    <s v="EA"/>
    <n v="74"/>
    <n v="62.9"/>
    <x v="0"/>
    <n v="20.196000000000002"/>
    <n v="42.703999999999994"/>
    <n v="0.67891891891891887"/>
    <s v="Active"/>
    <s v="ACCESSORY"/>
    <s v="CABINETS"/>
    <s v="CABINETS"/>
    <x v="0"/>
    <s v="NEW"/>
  </r>
  <r>
    <s v="8000-0811"/>
    <s v="Flush Wall Mounting Box (Fully Recessed Wall Cabinet Designed to Hold AED Plus On A Bracket Without Carry Case and One Spare Set of Electrodes"/>
    <s v="EA"/>
    <n v="362"/>
    <n v="307.7"/>
    <x v="0"/>
    <n v="117.41759999999999"/>
    <n v="190.2824"/>
    <n v="0.61840233994150151"/>
    <s v="Active"/>
    <s v="ACCESSORY"/>
    <s v="CABINETS"/>
    <s v="CABINETS"/>
    <x v="0"/>
    <s v="NEW"/>
  </r>
  <r>
    <s v="8000-0812-01"/>
    <s v="Replacement Public Safety Pass Cover Designed for CPR-D-padz and Accessories"/>
    <s v="EA"/>
    <n v="62"/>
    <n v="52.699999999999996"/>
    <x v="0"/>
    <n v="7.4779200000000001"/>
    <n v="45.222079999999998"/>
    <n v="0.85810398481973438"/>
    <s v="Active"/>
    <s v="ACCESSORY"/>
    <s v="MISC"/>
    <s v="MISC"/>
    <x v="0"/>
    <s v="NEW"/>
  </r>
  <r>
    <s v="8000-0814"/>
    <s v="Recessed Wall Mounting Box (Semi-Recessed Wall Cabinet Designed to Hold AED Plus on a Bracket without Carry Case and includes One Spare Set of Electrodes"/>
    <s v="EA"/>
    <n v="362"/>
    <n v="307.7"/>
    <x v="0"/>
    <n v="115.06319999999999"/>
    <n v="192.63679999999999"/>
    <n v="0.62605394865128372"/>
    <s v="Active"/>
    <s v="ACCESSORY"/>
    <s v="CABINETS"/>
    <s v="CABINETS"/>
    <x v="0"/>
    <s v="NEW"/>
  </r>
  <r>
    <s v="8000-0817"/>
    <s v="Surface Wall Mounting Box (7&quot; Deep) Designed to Hold AED Plus (On A Bracket Without Carry Case) and One Spare Set of Electrodes"/>
    <s v="EA"/>
    <n v="362"/>
    <n v="307.7"/>
    <x v="0"/>
    <n v="98.474400000000003"/>
    <n v="209.22559999999999"/>
    <n v="0.67996620084497883"/>
    <s v="Active"/>
    <s v="ACCESSORY"/>
    <s v="CABINETS"/>
    <s v="CABINETS"/>
    <x v="0"/>
    <s v="NEW"/>
  </r>
  <r>
    <s v="8000-0819-01"/>
    <s v="Simulator/Tester -Connects to AED Plus to Demonstrate Operation"/>
    <s v="EA"/>
    <n v="261"/>
    <n v="221.85"/>
    <x v="0"/>
    <n v="221.56200000000001"/>
    <n v="0.28799999999998249"/>
    <n v="1.2981744421905904E-3"/>
    <s v="Active"/>
    <s v="ACCESSORY"/>
    <s v="TRAINING"/>
    <s v="MISC"/>
    <x v="0"/>
    <s v="NEW"/>
  </r>
  <r>
    <s v="8000-0822"/>
    <s v="Trainer US AC Adapter"/>
    <s v="EA"/>
    <n v="60"/>
    <n v="51"/>
    <x v="0"/>
    <n v="5.9291999999999998"/>
    <n v="45.070799999999998"/>
    <n v="0.88374117647058825"/>
    <s v="Active"/>
    <s v="ACCESSORY"/>
    <s v="TRAINING"/>
    <s v="MISC"/>
    <x v="0"/>
    <s v="NEW"/>
  </r>
  <r>
    <s v="8000-0825"/>
    <s v="AED Plus Wall Sign (81/2&quot; X 11&quot;) and AED Plus 3-D Wall Sign"/>
    <s v="EA"/>
    <n v="17"/>
    <n v="14.45"/>
    <x v="0"/>
    <n v="4.3179999999999996"/>
    <n v="10.132"/>
    <n v="0.70117647058823529"/>
    <s v="Active"/>
    <s v="ACCESSORY"/>
    <s v="MISC"/>
    <s v="MISC"/>
    <x v="0"/>
    <s v="NEW"/>
  </r>
  <r>
    <s v="8000-0836-01"/>
    <s v="Small Pelican Case with Cut-Outs for AED Plus Only"/>
    <s v="EA"/>
    <n v="226"/>
    <n v="192.1"/>
    <x v="0"/>
    <n v="124.50239999999999"/>
    <n v="67.5976"/>
    <n v="0.35188755856324833"/>
    <s v="Active"/>
    <s v="ACCESSORY"/>
    <s v="CASES"/>
    <s v="CASES"/>
    <x v="0"/>
    <s v="NEW"/>
  </r>
  <r>
    <s v="8000-0837-01"/>
    <s v="Large Pelican Case with Cut-Outs for AED Plus, CPR-D, Padz and Pedi, Padz II"/>
    <s v="EA"/>
    <n v="283"/>
    <n v="240.54999999999998"/>
    <x v="0"/>
    <n v="148.608"/>
    <n v="91.941999999999979"/>
    <n v="0.38221575556017456"/>
    <s v="Active"/>
    <s v="ACCESSORY"/>
    <s v="CASES"/>
    <s v="CASES"/>
    <x v="0"/>
    <s v="NEW"/>
  </r>
  <r>
    <s v="8000-0847-01"/>
    <s v="AED Plus Demo Kit Carry Bag"/>
    <s v="EA"/>
    <n v="169"/>
    <n v="143.65"/>
    <x v="0"/>
    <n v="78.72"/>
    <n v="64.930000000000007"/>
    <n v="0.45200139227288549"/>
    <s v="Active"/>
    <s v="ACCESSORY"/>
    <s v="TRAINING"/>
    <s v="MISC"/>
    <x v="0"/>
    <s v="NEW"/>
  </r>
  <r>
    <s v="8000-0855"/>
    <s v="Standard Surface Wall Cabinet, 9&quot; Depth  (Device Stored in Carry Case) Includes: alarm, set-up instructions"/>
    <s v="EA"/>
    <n v="226"/>
    <n v="192.1"/>
    <x v="0"/>
    <n v="89.391599999999997"/>
    <n v="102.7084"/>
    <n v="0.53466111400312333"/>
    <s v="Active"/>
    <s v="ACCESSORY"/>
    <s v="CABINETS"/>
    <s v="CABINETS"/>
    <x v="0"/>
    <s v="NEW"/>
  </r>
  <r>
    <s v="8008-000052-01"/>
    <s v="ENGLISH - AED Plus Fully Automatic Trainer 2 Unit_x000a_The AED Plus Trainer2 can be used by traingers to train users of the AED Plus.  supplied with wireless Remote Controller, one set of CPR-D training electrodes, one pair of replacement gels, 4 D-Cell batteries, 2 AA batteries,, Operators Guide, and a (6) six month limited warranty"/>
    <s v="EA"/>
    <n v="414"/>
    <n v="351.9"/>
    <x v="0"/>
    <n v="130.41931"/>
    <n v="221.48068999999998"/>
    <n v="0.62938530832622908"/>
    <s v="Active"/>
    <s v="ACCESSORY"/>
    <s v="TRAINING"/>
    <s v="TRAINING_UNIT"/>
    <x v="0"/>
    <s v="NEW"/>
  </r>
  <r>
    <s v="8008-000053-01"/>
    <s v="AED 3, TRAVEL TRAINER"/>
    <s v="EA"/>
    <n v="416"/>
    <n v="353.59999999999997"/>
    <x v="0"/>
    <n v="337.71600000000001"/>
    <n v="15.883999999999958"/>
    <n v="4.4920814479637895E-2"/>
    <s v="Active"/>
    <s v="ACCESSORY"/>
    <s v="TRAINING"/>
    <s v="TRAINING_UNIT"/>
    <x v="0"/>
    <s v="NEW"/>
  </r>
  <r>
    <s v="8008-0006-01"/>
    <s v="Real CPR Help Travel Trainer (Practice And/or Demonstrate Real CPR Help with A Clinical AED Plus or AED PRO Using the Travel Trainer with Built-In Heart Rhythm Simulator)"/>
    <s v="EA"/>
    <n v="436"/>
    <n v="370.59999999999997"/>
    <x v="0"/>
    <n v="313.36200000000002"/>
    <n v="57.237999999999943"/>
    <n v="0.1544468429573663"/>
    <s v="Active"/>
    <s v="ACCESSORY"/>
    <s v="TRAINING"/>
    <s v="TRAINING_UNIT"/>
    <x v="0"/>
    <s v="NEW"/>
  </r>
  <r>
    <s v="8008-0007"/>
    <s v="Trainer 2 Wireless Remote Controller with 2 AA Batteries (Replacement)"/>
    <s v="EA"/>
    <n v="75"/>
    <n v="63.75"/>
    <x v="0"/>
    <n v="22.1616"/>
    <n v="41.5884"/>
    <n v="0.65236705882352941"/>
    <s v="Active"/>
    <s v="ACCESSORY"/>
    <s v="MISC"/>
    <s v="MISC"/>
    <x v="0"/>
    <s v="NEW"/>
  </r>
  <r>
    <s v="8008-0050-01"/>
    <s v="ENGLISH - AED Plus Semi-Automatic Trainer 2 Unit_x000a_The AED Plus Trainer2 can be used by trainers to train users of the AED Plus.  Supplied with wireless Remote Controller, one set of CPR-D training electrodes, one pair of replacement gels, 4 D-Cell bateries, 2 AA batteries, Operators Guide, and a (6) six month limited warranty"/>
    <s v="EA"/>
    <n v="414"/>
    <n v="351.9"/>
    <x v="0"/>
    <n v="139.46290999999999"/>
    <n v="212.43708999999998"/>
    <n v="0.60368596192100032"/>
    <s v="Active"/>
    <s v="ACCESSORY"/>
    <s v="TRAINING"/>
    <s v="TRAINING_UNIT"/>
    <x v="0"/>
    <s v="NEW"/>
  </r>
  <r>
    <s v="9310-0738"/>
    <s v="AED Plus 3-D Wall Sign"/>
    <s v="EA"/>
    <n v="16"/>
    <n v="13.6"/>
    <x v="0"/>
    <n v="2.3199999999999998"/>
    <n v="11.28"/>
    <n v="0.82941176470588229"/>
    <s v="Active"/>
    <s v="ACCESSORY"/>
    <s v="MISC"/>
    <s v="MISC"/>
    <x v="0"/>
    <s v="NEW"/>
  </r>
  <r>
    <s v="9650-0300-01"/>
    <s v="Operator' Guide for Individual Operators or for use As Wall Poster"/>
    <s v="EA"/>
    <n v="7"/>
    <n v="5.95"/>
    <x v="0"/>
    <n v="0.17280000000000001"/>
    <n v="5.7772000000000006"/>
    <n v="0.97095798319327742"/>
    <s v="Active"/>
    <s v="ACCESSORY"/>
    <s v="MISC"/>
    <s v="DOC_MAN"/>
    <x v="0"/>
    <s v="NEW"/>
  </r>
  <r>
    <s v="9650-0301-01"/>
    <s v="Administration Guide"/>
    <s v="EA"/>
    <n v="7"/>
    <n v="5.95"/>
    <x v="0"/>
    <n v="1.3068"/>
    <n v="4.6432000000000002"/>
    <n v="0.78036974789915969"/>
    <s v="Active"/>
    <s v="ACCESSORY"/>
    <s v="MISC"/>
    <s v="DOC_MAN"/>
    <x v="0"/>
    <s v="NEW"/>
  </r>
  <r>
    <s v="9650-0304-01"/>
    <s v="Trainer Operator's Guide (Replacement)"/>
    <s v="EA"/>
    <n v="12"/>
    <n v="10.199999999999999"/>
    <x v="0"/>
    <n v="1.5551999999999999"/>
    <n v="8.6448"/>
    <n v="0.84752941176470598"/>
    <s v="Active"/>
    <s v="ACCESSORY"/>
    <s v="TRAINING"/>
    <s v="MISC"/>
    <x v="0"/>
    <s v="NEW"/>
  </r>
  <r>
    <s v="9650-0850-01"/>
    <s v="AED Plus EMS and Public Safety Video - VHS"/>
    <s v="EA"/>
    <n v="29"/>
    <n v="24.65"/>
    <x v="0"/>
    <n v="2.214"/>
    <n v="22.436"/>
    <n v="0.9101825557809331"/>
    <s v="Active"/>
    <s v="ACCESSORY"/>
    <s v="TRAINING"/>
    <s v="MISC"/>
    <x v="0"/>
    <s v="NEW"/>
  </r>
  <r>
    <s v="9650-0851-01"/>
    <s v="AED Plus First Responder Video - VHS"/>
    <s v="EA"/>
    <n v="29"/>
    <n v="24.65"/>
    <x v="0"/>
    <n v="2.214"/>
    <n v="22.436"/>
    <n v="0.9101825557809331"/>
    <s v="Active"/>
    <s v="ACCESSORY"/>
    <s v="TRAINING"/>
    <s v="MISC"/>
    <x v="0"/>
    <s v="NEW"/>
  </r>
  <r>
    <s v="9658-0401-01"/>
    <s v="EMS / Public Safety AED Plus Promotional Video - MPEG File On CD"/>
    <s v="EA"/>
    <n v="29"/>
    <n v="24.65"/>
    <x v="0"/>
    <n v="1.35"/>
    <n v="23.299999999999997"/>
    <n v="0.94523326572008104"/>
    <s v="Active"/>
    <s v="ACCESSORY"/>
    <s v="TRAINING"/>
    <s v="MISC"/>
    <x v="0"/>
    <s v="NEW"/>
  </r>
  <r>
    <s v="9658-0413-01"/>
    <s v="AED Plus Setup and Practice Videos. AED Plus In-Service and Training DVD Collection. Includes Videos On In-Servicing Your AED Plus, Setting Up the Device, and Performing Single and Team Rescues with the AED Plus. DVD Also Contains Wmv Files Allowing Users Who Do Not Have the Capability to Play A DVD the Ability to View the Videos."/>
    <s v="EA"/>
    <n v="11"/>
    <n v="9.35"/>
    <x v="0"/>
    <n v="0.83160000000000001"/>
    <n v="8.5183999999999997"/>
    <n v="0.91105882352941181"/>
    <s v="Active"/>
    <s v="ACCESSORY"/>
    <s v="TRAINING"/>
    <s v="MISC"/>
    <x v="0"/>
    <s v="NEW"/>
  </r>
  <r>
    <s v="8000-001262"/>
    <s v="ILCOR Flush AED Wall Sign (DAE)"/>
    <s v="EA"/>
    <n v="23"/>
    <n v="19.55"/>
    <x v="0"/>
    <n v="2.3976000000000002"/>
    <n v="17.1524"/>
    <n v="0.87736061381074171"/>
    <s v="Active"/>
    <s v="ACCESSORY"/>
    <s v="MISC"/>
    <s v="MISC"/>
    <x v="1"/>
    <s v="NEW"/>
  </r>
  <r>
    <s v="8000-001263"/>
    <s v="ILCOR 3-D AED Wall Sign (DAE)"/>
    <s v="EA"/>
    <n v="28"/>
    <n v="23.8"/>
    <x v="0"/>
    <n v="3.1320000000000001"/>
    <n v="20.667999999999999"/>
    <n v="0.86840336134453777"/>
    <s v="Active"/>
    <s v="ACCESSORY"/>
    <s v="MISC"/>
    <s v="MISC"/>
    <x v="1"/>
    <s v="NEW"/>
  </r>
  <r>
    <s v="8000-001264"/>
    <s v="ILCOR Flush AED Wall Sign (DEA)"/>
    <s v="EA"/>
    <n v="23"/>
    <n v="19.55"/>
    <x v="0"/>
    <n v="2.3976000000000002"/>
    <n v="17.1524"/>
    <n v="0.87736061381074171"/>
    <s v="Active"/>
    <s v="ACCESSORY"/>
    <s v="MISC"/>
    <s v="MISC"/>
    <x v="1"/>
    <s v="NEW"/>
  </r>
  <r>
    <s v="8000-001265"/>
    <s v="ILCOR 3-D AED Wall Sign (DEA)"/>
    <s v="EA"/>
    <n v="28"/>
    <n v="23.8"/>
    <x v="0"/>
    <n v="2.5055999999999998"/>
    <n v="21.2944"/>
    <n v="0.89472268907563024"/>
    <s v="Active"/>
    <s v="ACCESSORY"/>
    <s v="MISC"/>
    <s v="MISC"/>
    <x v="1"/>
    <s v="NEW"/>
  </r>
  <r>
    <s v="8000-0815"/>
    <s v="USB IRDA Adapter (Not Recommended for use On Windows 98)"/>
    <s v="EA"/>
    <n v="119"/>
    <n v="101.14999999999999"/>
    <x v="0"/>
    <n v="60.48"/>
    <n v="40.669999999999995"/>
    <n v="0.40207612456747405"/>
    <s v="Active"/>
    <s v="ACCESSORY"/>
    <s v="DATA_COMM"/>
    <s v="DATA_COMM"/>
    <x v="1"/>
    <s v="NEW"/>
  </r>
  <r>
    <s v="8000-0816"/>
    <s v="RS232 IRDA Adapter (Recommended for Windows 98)"/>
    <s v="EA"/>
    <n v="119"/>
    <n v="101.14999999999999"/>
    <x v="0"/>
    <n v="52.92"/>
    <n v="48.22999999999999"/>
    <n v="0.47681660899653971"/>
    <s v="Active"/>
    <s v="ACCESSORY"/>
    <s v="DATA_COMM"/>
    <s v="DATA_COMM"/>
    <x v="1"/>
    <s v="NEW"/>
  </r>
  <r>
    <s v="8000-0834-01"/>
    <s v="AED Demo Kit. Includes Carry Bag, Manikin Torso with Head and One CPR-D Demo Pad."/>
    <s v="EA"/>
    <n v="436"/>
    <n v="370.59999999999997"/>
    <x v="0"/>
    <n v="147.69385"/>
    <n v="222.90614999999997"/>
    <n v="0.60147369131138695"/>
    <s v="Active"/>
    <s v="ACCESSORY"/>
    <s v="TRAINING"/>
    <s v="MANIKIN"/>
    <x v="1"/>
    <s v="NEW"/>
  </r>
  <r>
    <s v="8900-0804-01"/>
    <s v="CPR-D-padz Training Electrodes (To Be Used with Trainer Only)-- with Reusable, 1 pair, 12 Month Shelf Life"/>
    <s v="CS"/>
    <n v="98"/>
    <n v="83.3"/>
    <x v="0"/>
    <n v="17.317070000000001"/>
    <n v="65.982929999999996"/>
    <n v="0.79211200480192079"/>
    <s v="Active"/>
    <s v="ACCESSORY"/>
    <s v="TRAINING"/>
    <s v="MISC"/>
    <x v="1"/>
    <s v="NEW"/>
  </r>
  <r>
    <s v="8000-000865"/>
    <s v="USB Clinical Event Download Cable"/>
    <s v="EA"/>
    <n v="335"/>
    <n v="284.75"/>
    <x v="0"/>
    <n v="135"/>
    <n v="149.75"/>
    <n v="0.52589991220368748"/>
    <s v="Active"/>
    <s v="ACCESSORY"/>
    <s v="DATA_COMM"/>
    <s v="DATA_COMM"/>
    <x v="2"/>
    <s v="NEW"/>
  </r>
  <r>
    <s v="8000-0810-01"/>
    <s v="AED PRO Soft Carry Case"/>
    <s v="EA"/>
    <n v="119"/>
    <n v="101.14999999999999"/>
    <x v="0"/>
    <n v="16.275600000000001"/>
    <n v="84.874399999999994"/>
    <n v="0.83909441423628273"/>
    <s v="Active"/>
    <s v="ACCESSORY"/>
    <s v="CASES"/>
    <s v="CASES"/>
    <x v="2"/>
    <s v="NEW"/>
  </r>
  <r>
    <s v="8000-0829-01"/>
    <s v="AED PRO Simulator"/>
    <s v="EA"/>
    <n v="377"/>
    <n v="320.45"/>
    <x v="0"/>
    <n v="221.56200000000001"/>
    <n v="98.887999999999977"/>
    <n v="0.30859104384459346"/>
    <s v="Active"/>
    <s v="ACCESSORY"/>
    <s v="TRAINING"/>
    <s v="MISC"/>
    <x v="2"/>
    <s v="NEW"/>
  </r>
  <r>
    <s v="8000-0832-01"/>
    <s v="AED PRO Molded Vinyl Carry Case with Spare Battery Compartment"/>
    <s v="EA"/>
    <n v="187"/>
    <n v="158.94999999999999"/>
    <x v="0"/>
    <n v="63.860399999999998"/>
    <n v="95.08959999999999"/>
    <n v="0.59823592324630381"/>
    <s v="Active"/>
    <s v="ACCESSORY"/>
    <s v="CASES"/>
    <s v="CASES"/>
    <x v="2"/>
    <s v="NEW"/>
  </r>
  <r>
    <s v="8000-0838"/>
    <s v="AED PRO ECG Cable AAMI"/>
    <s v="EA"/>
    <n v="181"/>
    <n v="153.85"/>
    <x v="0"/>
    <n v="50.230800000000002"/>
    <n v="103.61919999999999"/>
    <n v="0.67350796230094245"/>
    <s v="Active"/>
    <s v="ACCESSORY"/>
    <s v="ECG"/>
    <s v="MISC"/>
    <x v="2"/>
    <s v="NEW"/>
  </r>
  <r>
    <s v="8000-0843-01"/>
    <s v="ZOLL Administrative SoftWarranty for AED Pro, CD-ROM"/>
    <s v="EA"/>
    <n v="31"/>
    <n v="26.349999999999998"/>
    <x v="0"/>
    <n v="0.83160000000000001"/>
    <n v="25.518399999999996"/>
    <n v="0.96844022770398475"/>
    <s v="Active"/>
    <s v="ACCESSORY"/>
    <s v="SOFTWARE"/>
    <s v="SOFTWARE"/>
    <x v="2"/>
    <s v="NEW"/>
  </r>
  <r>
    <s v="8000-0860-01"/>
    <s v="AED Pro Non-Rechargeable Lithium Battery Pack"/>
    <s v="EA"/>
    <n v="181"/>
    <n v="153.85"/>
    <x v="0"/>
    <n v="76.765320000000003"/>
    <n v="77.084679999999992"/>
    <n v="0.50103789405264865"/>
    <s v="Active"/>
    <s v="ACCESSORY"/>
    <s v="BATTERIES"/>
    <s v="METAL"/>
    <x v="2"/>
    <s v="NEW"/>
  </r>
  <r>
    <s v="8000-0875-32"/>
    <s v="AED Pro Hard Case with Foam Cut-Outs"/>
    <s v="EA"/>
    <n v="260"/>
    <n v="221"/>
    <x v="0"/>
    <n v="318.60000000000002"/>
    <n v="-97.600000000000023"/>
    <n v="-0.4416289592760182"/>
    <s v="Active"/>
    <s v="ACCESSORY"/>
    <s v="CASES"/>
    <s v="CASES"/>
    <x v="2"/>
    <s v="NEW"/>
  </r>
  <r>
    <s v="9650-0309-01"/>
    <s v="AED PRO Service Manual"/>
    <s v="EA"/>
    <n v="62"/>
    <n v="52.699999999999996"/>
    <x v="0"/>
    <n v="1.0908"/>
    <n v="51.609199999999994"/>
    <n v="0.97930170777988612"/>
    <s v="Active"/>
    <s v="ACCESSORY"/>
    <s v="MISC"/>
    <s v="DOC_MAN"/>
    <x v="2"/>
    <s v="NEW"/>
  </r>
  <r>
    <s v="9650-0350-01"/>
    <s v="AED PRO Replacement Operator Guide"/>
    <s v="EA"/>
    <n v="31"/>
    <n v="26.349999999999998"/>
    <x v="0"/>
    <n v="2.7864"/>
    <n v="23.563599999999997"/>
    <n v="0.89425426944971531"/>
    <s v="Active"/>
    <s v="ACCESSORY"/>
    <s v="MISC"/>
    <s v="DOC_MAN"/>
    <x v="2"/>
    <s v="NEW"/>
  </r>
  <r>
    <s v="8000-0255-01"/>
    <s v="ZOLL AED PRO / Propaq LT Combo Carry Case"/>
    <s v="EA"/>
    <n v="225"/>
    <n v="191.25"/>
    <x v="0"/>
    <n v="177.12"/>
    <n v="14.129999999999995"/>
    <n v="7.3882352941176441E-2"/>
    <s v="Active"/>
    <s v="ACCESSORY"/>
    <s v="CASES"/>
    <s v="CASES"/>
    <x v="3"/>
    <s v="NEW"/>
  </r>
  <r>
    <s v="8000-000696"/>
    <s v="ZOLL AED 3 Battery Pack (Lithium Manganese Dioxide battery pack)"/>
    <s v="EA"/>
    <n v="173"/>
    <n v="147.04999999999998"/>
    <x v="0"/>
    <n v="59.140799999999999"/>
    <n v="87.909199999999984"/>
    <n v="0.59781842910574634"/>
    <s v="Active"/>
    <s v="ACCESSORY"/>
    <s v="BATTERIES"/>
    <s v="METAL"/>
    <x v="4"/>
    <s v="NEW"/>
  </r>
  <r>
    <s v="8000-000925"/>
    <s v="ZOLL AED Simulator Designed to be used with ZOLL AED 3, AED Plus and/or AED Pro"/>
    <s v="EA"/>
    <n v="302"/>
    <n v="256.7"/>
    <x v="0"/>
    <n v="221.56200000000001"/>
    <n v="35.137999999999977"/>
    <n v="0.13688352162056866"/>
    <s v="Active"/>
    <s v="ACCESSORY"/>
    <s v="TRAINING"/>
    <s v="MISC"/>
    <x v="4"/>
    <s v="NEW"/>
  </r>
  <r>
    <s v="8000-001250"/>
    <s v="ZOLL AED 3 Carry Case"/>
    <s v="EA"/>
    <n v="130"/>
    <n v="110.5"/>
    <x v="0"/>
    <n v="33.75"/>
    <n v="76.75"/>
    <n v="0.69457013574660631"/>
    <s v="Active"/>
    <s v="ACCESSORY"/>
    <s v="CASES"/>
    <s v="CASES"/>
    <x v="4"/>
    <s v="NEW"/>
  </r>
  <r>
    <s v="8000-001251"/>
    <s v="Spare Battery Case For ZOLL AED 3 Carry Case"/>
    <s v="EA"/>
    <n v="22"/>
    <n v="18.7"/>
    <x v="0"/>
    <n v="6.2855999999999996"/>
    <n v="12.414400000000001"/>
    <n v="0.6638716577540108"/>
    <s v="Active"/>
    <s v="ACCESSORY"/>
    <s v="CASES"/>
    <s v="CASES"/>
    <x v="4"/>
    <s v="NEW"/>
  </r>
  <r>
    <s v="8000-001252"/>
    <s v="Replacement Shoulder Strap For ZOLL AED 3 Carry Case"/>
    <s v="EA"/>
    <n v="16"/>
    <n v="13.6"/>
    <x v="0"/>
    <n v="4.1580000000000004"/>
    <n v="9.4420000000000002"/>
    <n v="0.69426470588235301"/>
    <s v="Active"/>
    <s v="ACCESSORY"/>
    <s v="CASES"/>
    <s v="CASES"/>
    <x v="4"/>
    <s v="NEW"/>
  </r>
  <r>
    <s v="8000-001253"/>
    <s v="Small Rigid Plastic Case Holds ZOLL AED 3/spare battery pack"/>
    <s v="EA"/>
    <n v="319"/>
    <n v="271.14999999999998"/>
    <x v="0"/>
    <n v="134.37360000000001"/>
    <n v="136.77639999999997"/>
    <n v="0.50443075788309044"/>
    <s v="Active"/>
    <s v="ACCESSORY"/>
    <s v="CASES"/>
    <s v="CASES"/>
    <x v="4"/>
    <s v="NEW"/>
  </r>
  <r>
    <s v="8000-001254"/>
    <s v="Large Rigid Plastic Case Holds ZOLL AED 3/spare electrodes/spare battery pack"/>
    <s v="EA"/>
    <n v="340"/>
    <n v="289"/>
    <x v="0"/>
    <n v="178.81559999999999"/>
    <n v="110.18440000000001"/>
    <n v="0.3812608996539793"/>
    <s v="Active"/>
    <s v="ACCESSORY"/>
    <s v="CASES"/>
    <s v="CASES"/>
    <x v="4"/>
    <s v="NEW"/>
  </r>
  <r>
    <s v="8000-001255"/>
    <s v="ZOLL AED 3 Wall Mount Bracket (Device Only)"/>
    <s v="EA"/>
    <n v="59"/>
    <n v="50.15"/>
    <x v="0"/>
    <n v="12.311999999999999"/>
    <n v="37.838000000000001"/>
    <n v="0.75449651046859423"/>
    <s v="Active"/>
    <s v="ACCESSORY"/>
    <s v="MOUNTS"/>
    <s v="MOUNTS"/>
    <x v="4"/>
    <s v="NEW"/>
  </r>
  <r>
    <s v="8000-001256"/>
    <s v="Standard Surface Wall Cabinet, 7&quot; Depth (Device Only) Includes: alarm, set-up instructions and ILCOR label set"/>
    <s v="EA"/>
    <n v="291"/>
    <n v="247.35"/>
    <x v="0"/>
    <n v="115.71120000000001"/>
    <n v="131.6388"/>
    <n v="0.53219648271679809"/>
    <s v="Active"/>
    <s v="ACCESSORY"/>
    <s v="CABINETS"/>
    <s v="CABINETS"/>
    <x v="4"/>
    <s v="NEW"/>
  </r>
  <r>
    <s v="8000-001257"/>
    <s v="Semi-recessed Wall Cabinet (Device Only) Includes: alarm, set-up instructions and ILCOR label set"/>
    <s v="EA"/>
    <n v="312"/>
    <n v="265.2"/>
    <x v="0"/>
    <n v="132.91560000000001"/>
    <n v="132.28439999999998"/>
    <n v="0.49880995475113116"/>
    <s v="Active"/>
    <s v="ACCESSORY"/>
    <s v="CABINETS"/>
    <s v="CABINETS"/>
    <x v="4"/>
    <s v="NEW"/>
  </r>
  <r>
    <s v="8000-001258"/>
    <s v="Fully-recessed Wall Cabinet (Device Only) Includes: alarm, set-up instructions and ILCOR label set"/>
    <s v="EA"/>
    <n v="312"/>
    <n v="265.2"/>
    <x v="0"/>
    <n v="134.26560000000001"/>
    <n v="130.93439999999998"/>
    <n v="0.49371945701357461"/>
    <s v="Active"/>
    <s v="ACCESSORY"/>
    <s v="CABINETS"/>
    <s v="CABINETS"/>
    <x v="4"/>
    <s v="NEW"/>
  </r>
  <r>
    <s v="8000-001266"/>
    <s v="ZOLL AED 3 Case Wall Mount Bracket (Device Stored in Carry Case Only)"/>
    <s v="EA"/>
    <n v="65"/>
    <n v="55.25"/>
    <x v="0"/>
    <n v="13.284000000000001"/>
    <n v="41.966000000000001"/>
    <n v="0.75956561085972851"/>
    <s v="Active"/>
    <s v="ACCESSORY"/>
    <s v="MOUNTS"/>
    <s v="MOUNTS"/>
    <x v="4"/>
    <s v="NEW"/>
  </r>
  <r>
    <s v="8028-000001-01"/>
    <s v="ZOLL AED 3 TRAINER, ENGLISH AHA"/>
    <s v="EA"/>
    <n v="726"/>
    <n v="617.1"/>
    <x v="0"/>
    <n v="309.6404"/>
    <n v="307.45960000000002"/>
    <n v="0.4982330254415816"/>
    <s v="Active"/>
    <s v="ACCESSORY"/>
    <s v="TRAINING"/>
    <s v="TRAINING_UNIT"/>
    <x v="4"/>
    <s v="NEW"/>
  </r>
  <r>
    <s v="8900-000268"/>
    <s v="ZOLL AED 3 Biomed Testing Cable. Defibrillator Analyzer Adapter Cable - connects ZOLL AED 3 to analyzer"/>
    <s v="EA"/>
    <n v="93"/>
    <n v="79.05"/>
    <x v="0"/>
    <n v="56.01"/>
    <n v="23.04"/>
    <n v="0.29146110056925995"/>
    <s v="Active"/>
    <s v="ACCESSORY"/>
    <s v="TRAINING"/>
    <s v="MISC"/>
    <x v="4"/>
    <s v="NEW"/>
  </r>
  <r>
    <s v="8000-001260"/>
    <s v="ILCOR Flush AED Wall Sign (AED)"/>
    <s v="EA"/>
    <n v="22"/>
    <n v="18.7"/>
    <x v="0"/>
    <n v="2.3976000000000002"/>
    <n v="16.302399999999999"/>
    <n v="0.87178609625668446"/>
    <s v="Active"/>
    <s v="ACCESSORY"/>
    <s v="MISC"/>
    <s v="MISC"/>
    <x v="5"/>
    <s v="NEW"/>
  </r>
  <r>
    <s v="8000-001261"/>
    <s v="ILCOR 3-D AED Wall Sign (AED)"/>
    <s v="EA"/>
    <n v="28"/>
    <n v="23.8"/>
    <x v="0"/>
    <n v="3.1320000000000001"/>
    <n v="20.667999999999999"/>
    <n v="0.86840336134453777"/>
    <s v="Active"/>
    <s v="ACCESSORY"/>
    <s v="MISC"/>
    <s v="MISC"/>
    <x v="5"/>
    <s v="NEW"/>
  </r>
  <r>
    <s v="8000-0804-01"/>
    <s v="KIT, CABLE ADAPTER, UNIVERSAL ZOLL AED"/>
    <s v="EA"/>
    <n v="119"/>
    <n v="101.14999999999999"/>
    <x v="0"/>
    <n v="33.0822"/>
    <n v="68.067799999999991"/>
    <n v="0.6729391992090954"/>
    <s v="Active"/>
    <s v="ACCESSORY"/>
    <s v="CABLES"/>
    <s v="MISC"/>
    <x v="5"/>
    <s v="NEW"/>
  </r>
  <r>
    <s v="8000-0835-01"/>
    <s v="AED Plus Demo Manikin. Includes Manikin Torso with Velcro Strips Attached and a Separate Head with HardWarranty for Attachment(AED Plus, Pro, R Series and M Series Manikin)"/>
    <s v="EA"/>
    <n v="217"/>
    <n v="184.45"/>
    <x v="0"/>
    <n v="57.5"/>
    <n v="126.94999999999999"/>
    <n v="0.68826240173488751"/>
    <s v="Active"/>
    <s v="ACCESSORY"/>
    <s v="TRAINING"/>
    <s v="MANIKIN"/>
    <x v="6"/>
    <s v="NEW"/>
  </r>
  <r>
    <s v="8700-000758-01"/>
    <s v="AutoPulse Soft Carry Case"/>
    <s v="EA"/>
    <n v="448"/>
    <n v="439.03999999999996"/>
    <x v="1"/>
    <n v="82.8"/>
    <n v="356.23999999999995"/>
    <n v="0.81140670553935856"/>
    <s v="Active"/>
    <s v="ACCESSORY"/>
    <s v="CASES"/>
    <s v="CASES"/>
    <x v="7"/>
    <s v="NEW"/>
  </r>
  <r>
    <s v="8700-000764-01"/>
    <s v="AutoPulse Training System: Consists of 1 each AutoPulse Trainer Platform, 1 LifeBand Trainer, 1 Multi- Chemistry  Battery Charger, and 2 Lithium-ion Batteries. NOT FOR PATIENT USE._x000a_One (1) Year Warranty."/>
    <s v="EA"/>
    <n v="8379"/>
    <n v="8211.42"/>
    <x v="1"/>
    <n v="6252.9789428571403"/>
    <n v="1958.4410571428598"/>
    <n v="0.23850211743436089"/>
    <s v="Active"/>
    <s v="ACCESSORY"/>
    <s v="TRAINING"/>
    <s v="MISC"/>
    <x v="7"/>
    <s v="NEW"/>
  </r>
  <r>
    <s v="8700-000850-40"/>
    <s v="AutoPulse Quick Case"/>
    <s v="EA"/>
    <n v="561"/>
    <n v="549.78"/>
    <x v="1"/>
    <n v="189.11879999999999"/>
    <n v="360.66120000000001"/>
    <n v="0.65601004037978827"/>
    <s v="Active"/>
    <s v="ACCESSORY"/>
    <s v="CASES"/>
    <s v="CASES"/>
    <x v="7"/>
    <s v="NEW"/>
  </r>
  <r>
    <s v="8700-0704-01"/>
    <s v="AutoPulse Power Cord"/>
    <s v="EA"/>
    <n v="11"/>
    <n v="10.78"/>
    <x v="1"/>
    <n v="3.5978571428571402"/>
    <n v="7.1821428571428587"/>
    <n v="0.66624701828783484"/>
    <s v="Active"/>
    <s v="ACCESSORY"/>
    <s v="CABLES"/>
    <s v="POWER"/>
    <x v="7"/>
    <s v="NEW"/>
  </r>
  <r>
    <s v="8700-0707-01"/>
    <s v="Lifeband Trainer"/>
    <s v="EA"/>
    <n v="395"/>
    <n v="387.09999999999997"/>
    <x v="1"/>
    <n v="165.36085714285699"/>
    <n v="221.73914285714298"/>
    <n v="0.57282134553640662"/>
    <s v="Active"/>
    <s v="ACCESSORY"/>
    <s v="TRAINING"/>
    <s v="MISC"/>
    <x v="7"/>
    <s v="NEW"/>
  </r>
  <r>
    <s v="8700-0708-01"/>
    <s v="AutoPulse Grip Strips, adhesive backed strips designed to provide a high-friction contact between the AutoPulse Platform and a backboard.  Semi-permanent adhesive.  (1 set)"/>
    <s v="PKG"/>
    <n v="16"/>
    <n v="15.68"/>
    <x v="1"/>
    <n v="6.8014285714285698"/>
    <n v="8.8785714285714299"/>
    <n v="0.56623542274052485"/>
    <s v="Active"/>
    <s v="ACCESSORY"/>
    <s v="AP"/>
    <s v="MISC"/>
    <x v="7"/>
    <s v="NEW"/>
  </r>
  <r>
    <s v="8700-0709-01"/>
    <s v="AutoPulse Shoulder Restraint"/>
    <s v="EA"/>
    <n v="68"/>
    <n v="66.64"/>
    <x v="1"/>
    <n v="25.752171428571401"/>
    <n v="40.887828571428599"/>
    <n v="0.61356285371291419"/>
    <s v="Active"/>
    <s v="ACCESSORY"/>
    <s v="AP"/>
    <s v="MISC"/>
    <x v="7"/>
    <s v="NEW"/>
  </r>
  <r>
    <s v="8700-0710-01"/>
    <s v="AutoPulse Head Immobilizer"/>
    <s v="PKG"/>
    <n v="63"/>
    <n v="61.74"/>
    <x v="1"/>
    <n v="42.245399999999997"/>
    <n v="19.494600000000005"/>
    <n v="0.3157531584062197"/>
    <s v="Active"/>
    <s v="ACCESSORY"/>
    <s v="AP"/>
    <s v="MISC"/>
    <x v="7"/>
    <s v="NEW"/>
  </r>
  <r>
    <s v="8700-0711-01"/>
    <s v="AutoPulse Backboard Cable Ties, Package of 25 ties"/>
    <s v="PKG"/>
    <n v="79"/>
    <n v="77.42"/>
    <x v="1"/>
    <n v="24.487714285714301"/>
    <n v="52.932285714285698"/>
    <n v="0.68370299295124903"/>
    <s v="Active"/>
    <s v="ACCESSORY"/>
    <s v="AP"/>
    <s v="MISC"/>
    <x v="7"/>
    <s v="NEW"/>
  </r>
  <r>
    <s v="8700-0712-01"/>
    <s v="AutoPulse Soft Stretcher"/>
    <s v="EA"/>
    <n v="146"/>
    <n v="143.07999999999998"/>
    <x v="1"/>
    <n v="73.845857142857099"/>
    <n v="69.234142857142885"/>
    <n v="0.48388414074044517"/>
    <s v="Active"/>
    <s v="ACCESSORY"/>
    <s v="AP"/>
    <s v="MISC"/>
    <x v="7"/>
    <s v="NEW"/>
  </r>
  <r>
    <s v="8700-0716-01"/>
    <s v="AutoPulse Transporter"/>
    <s v="EA"/>
    <n v="0"/>
    <n v="0"/>
    <x v="1"/>
    <n v="439.13714285714298"/>
    <n v="-439.13714285714298"/>
    <e v="#DIV/0!"/>
    <s v="Active"/>
    <s v="ACCESSORY"/>
    <s v="AP"/>
    <s v="MISC"/>
    <x v="7"/>
    <s v="NEW"/>
  </r>
  <r>
    <s v="8700-0717-01"/>
    <s v="AutoPulse Hygiene Barrier"/>
    <s v="EA"/>
    <n v="14"/>
    <n v="13.719999999999999"/>
    <x v="1"/>
    <n v="6.9"/>
    <n v="6.8199999999999985"/>
    <n v="0.49708454810495623"/>
    <s v="Active"/>
    <s v="ACCESSORY"/>
    <s v="AP"/>
    <s v="MISC"/>
    <x v="7"/>
    <s v="NEW"/>
  </r>
  <r>
    <s v="8700-0718-01"/>
    <s v="AutoPulse Manikin"/>
    <s v="EA"/>
    <n v="210"/>
    <n v="205.79999999999998"/>
    <x v="1"/>
    <n v="109.907142857143"/>
    <n v="95.892857142856982"/>
    <n v="0.46595168679716709"/>
    <s v="Active"/>
    <s v="ACCESSORY"/>
    <s v="TRAINING"/>
    <s v="MANIKIN"/>
    <x v="7"/>
    <s v="NEW"/>
  </r>
  <r>
    <s v="8700-0752-01"/>
    <s v="Autopulse Li-Ion Battery"/>
    <s v="EA"/>
    <n v="935"/>
    <n v="916.3"/>
    <x v="1"/>
    <n v="361.93568571428602"/>
    <n v="554.36431428571393"/>
    <n v="0.60500307135841314"/>
    <s v="Active"/>
    <s v="ACCESSORY"/>
    <s v="BATTERIES"/>
    <s v="LI_ION"/>
    <x v="7"/>
    <s v="NEW"/>
  </r>
  <r>
    <s v="8700-0753-01"/>
    <s v="AutoPulse SurePower Battery Charger, U.S."/>
    <s v="EA"/>
    <n v="2600"/>
    <n v="2548"/>
    <x v="1"/>
    <n v="834.46277142857105"/>
    <n v="1713.5372285714288"/>
    <n v="0.67250283695895952"/>
    <s v="Active"/>
    <s v="ACCESSORY"/>
    <s v="CHARGERS"/>
    <s v="AP"/>
    <x v="7"/>
    <s v="NEW"/>
  </r>
  <r>
    <s v="9650-0715-01"/>
    <s v="AutoPulse Battery Charger User Guide"/>
    <s v="EA"/>
    <n v="25"/>
    <n v="24.5"/>
    <x v="1"/>
    <n v="4.1498571428571402"/>
    <n v="20.35014285714286"/>
    <n v="0.8306180758017494"/>
    <s v="Active"/>
    <s v="ACCESSORY"/>
    <s v="AP"/>
    <s v="DOC_MAN"/>
    <x v="7"/>
    <s v="NEW"/>
  </r>
  <r>
    <s v="9658-0716-01"/>
    <s v="AutoPulse In-Service Training Video, DVD Format."/>
    <s v="EA"/>
    <n v="23"/>
    <n v="22.54"/>
    <x v="1"/>
    <n v="2.2277142857142902"/>
    <n v="20.312285714285707"/>
    <n v="0.90116618075801724"/>
    <s v="Active"/>
    <s v="ACCESSORY"/>
    <s v="TRAINING"/>
    <s v="MISC"/>
    <x v="7"/>
    <s v="NEW"/>
  </r>
  <r>
    <s v="162-0108-001"/>
    <s v="IRDA SERIAL PORT ADAPTER"/>
    <s v="EA"/>
    <n v="105"/>
    <n v="84"/>
    <x v="2"/>
    <n v="85.6"/>
    <n v="-1.5999999999999943"/>
    <n v="-1.904761904761898E-2"/>
    <s v="Active"/>
    <s v="ACCESSORY"/>
    <s v="CSC"/>
    <s v="INFRARED CABLES"/>
    <x v="8"/>
    <s v="NEW"/>
  </r>
  <r>
    <s v="168-6002-001"/>
    <s v="KIT, AED LABELS AND WALL SIGN"/>
    <s v="EA"/>
    <n v="38"/>
    <n v="30.400000000000002"/>
    <x v="2"/>
    <n v="14.5199"/>
    <n v="15.880100000000002"/>
    <n v="0.52237171052631581"/>
    <s v="Active"/>
    <s v="ACCESSORY"/>
    <s v="CSC"/>
    <s v="MISC_CSC"/>
    <x v="8"/>
    <s v="NEW"/>
  </r>
  <r>
    <s v="170-2146-001"/>
    <s v="POWERHEART R AED WALL STORAGE BRACKET WITH BELT"/>
    <s v="EA"/>
    <n v="54"/>
    <n v="43.2"/>
    <x v="2"/>
    <n v="18.179300000000001"/>
    <n v="25.020700000000001"/>
    <n v="0.57918287037037042"/>
    <s v="Active"/>
    <s v="ACCESSORY"/>
    <s v="CSC"/>
    <s v="BRACKET"/>
    <x v="8"/>
    <s v="NEW"/>
  </r>
  <r>
    <s v="180-2080-010"/>
    <s v="REMOTE CONTROL, G3 TRAINER"/>
    <s v="EA"/>
    <n v="53"/>
    <n v="42.400000000000006"/>
    <x v="2"/>
    <n v="26.632359999999998"/>
    <n v="15.767640000000007"/>
    <n v="0.37187830188679255"/>
    <s v="Active"/>
    <s v="ACCESSORY"/>
    <s v="CSC"/>
    <s v="TRAINER"/>
    <x v="8"/>
    <s v="NEW"/>
  </r>
  <r>
    <s v="180-5020-301"/>
    <s v="G3 TRAINER,LANGUAGE SET 1,AHA 2010,PKG"/>
    <s v="EA"/>
    <n v="422"/>
    <n v="337.6"/>
    <x v="2"/>
    <n v="257.10289999999998"/>
    <n v="80.497100000000046"/>
    <n v="0.23843927725118497"/>
    <s v="Active"/>
    <s v="ACCESSORY"/>
    <s v="CSC"/>
    <s v="TRAINER"/>
    <x v="8"/>
    <s v="NEW"/>
  </r>
  <r>
    <s v="190-5020-001"/>
    <s v="G5 TRAINER, ADULT ELECTRODE"/>
    <s v="EA"/>
    <n v="422"/>
    <n v="337.6"/>
    <x v="2"/>
    <n v="228.55617000000001"/>
    <n v="109.04383000000001"/>
    <n v="0.32299712677725123"/>
    <s v="Active"/>
    <s v="ACCESSORY"/>
    <s v="CSC"/>
    <s v="TRAINER"/>
    <x v="8"/>
    <s v="NEW"/>
  </r>
  <r>
    <s v="190-5020-002"/>
    <s v="G5 TRAINER, ICPR ELECTRODE"/>
    <s v="EA"/>
    <n v="422"/>
    <n v="337.6"/>
    <x v="2"/>
    <n v="251.83937"/>
    <n v="85.76063000000002"/>
    <n v="0.25403030213270145"/>
    <s v="Active"/>
    <s v="ACCESSORY"/>
    <s v="CSC"/>
    <s v="TRAINER"/>
    <x v="8"/>
    <s v="NEW"/>
  </r>
  <r>
    <s v="50-00392-10"/>
    <s v="SURFACE-MOUNT WALL BOX"/>
    <s v="EA"/>
    <n v="207"/>
    <n v="165.60000000000002"/>
    <x v="2"/>
    <n v="57.437600000000003"/>
    <n v="108.16240000000002"/>
    <n v="0.65315458937198068"/>
    <s v="Active"/>
    <s v="ACCESSORY"/>
    <s v="CSC"/>
    <s v="WALLCASE"/>
    <x v="8"/>
    <s v="NEW"/>
  </r>
  <r>
    <s v="50-00392-20"/>
    <s v="SURFACE-MOUNT WALL BOX W/ALARM/SECURITY"/>
    <s v="EA"/>
    <n v="273"/>
    <n v="218.4"/>
    <x v="2"/>
    <n v="85.963800000000006"/>
    <n v="132.43619999999999"/>
    <n v="0.60639285714285707"/>
    <s v="Active"/>
    <s v="ACCESSORY"/>
    <s v="CSC"/>
    <s v="WALLCASE"/>
    <x v="8"/>
    <s v="NEW"/>
  </r>
  <r>
    <s v="50-00392-30"/>
    <s v="SURFACE-MOUNT W BOX ALARM/STROBE/SECURITY"/>
    <s v="EA"/>
    <n v="318"/>
    <n v="254.4"/>
    <x v="2"/>
    <n v="105.93"/>
    <n v="148.47"/>
    <n v="0.5836084905660377"/>
    <s v="Active"/>
    <s v="ACCESSORY"/>
    <s v="CSC"/>
    <s v="WALLCASE"/>
    <x v="8"/>
    <s v="NEW"/>
  </r>
  <r>
    <s v="50-01568-01"/>
    <s v="CABLE, USB, 2.0, A-A MALE"/>
    <s v="EA"/>
    <n v="31"/>
    <n v="24.8"/>
    <x v="2"/>
    <n v="1.4338"/>
    <n v="23.366199999999999"/>
    <n v="0.94218548387096768"/>
    <s v="Active"/>
    <s v="ACCESSORY"/>
    <s v="CSC"/>
    <s v="INFRARED CABLES"/>
    <x v="8"/>
    <s v="NEW"/>
  </r>
  <r>
    <s v="9021-003"/>
    <s v="PATIENT SIMULATOR, W/ECG, G3 AED"/>
    <s v="EA"/>
    <n v="655"/>
    <n v="524"/>
    <x v="2"/>
    <n v="347.6216"/>
    <n v="176.3784"/>
    <n v="0.33660000000000001"/>
    <s v="Active"/>
    <s v="ACCESSORY"/>
    <s v="CSC"/>
    <s v="SIMULATOR"/>
    <x v="8"/>
    <s v="NEW"/>
  </r>
  <r>
    <s v="9035-005"/>
    <s v="ELECTRODES, TRAINING, G3"/>
    <s v="EA"/>
    <n v="26"/>
    <n v="20.8"/>
    <x v="2"/>
    <n v="6.6981999999999999"/>
    <n v="14.101800000000001"/>
    <n v="0.67797115384615381"/>
    <s v="Active"/>
    <s v="ACCESSORY"/>
    <s v="CSC"/>
    <s v="TRAINING_UNIT"/>
    <x v="8"/>
    <s v="NEW"/>
  </r>
  <r>
    <s v="9131-001"/>
    <s v="Cardiac Science Adult Electrodes. Compatible with Powerheart AED, Powerheart AED G3, Powerheart G3 Pro, Survivalink, FirstSave"/>
    <s v="EA"/>
    <n v="55"/>
    <n v="44"/>
    <x v="2"/>
    <n v="9.1699000000000002"/>
    <n v="34.830100000000002"/>
    <n v="0.79159318181818183"/>
    <s v="Active"/>
    <s v="ACCESSORY"/>
    <s v="CSC"/>
    <s v="ELECTRODES"/>
    <x v="8"/>
    <s v="NEW"/>
  </r>
  <r>
    <s v="9145-301"/>
    <s v="BATTERY, AED G3, POWERHEART PRO, YELLOW, REPL SMART PCBA"/>
    <s v="EA"/>
    <n v="430"/>
    <n v="344"/>
    <x v="2"/>
    <n v="72.107299999999995"/>
    <n v="271.89269999999999"/>
    <n v="0.79038575581395343"/>
    <s v="Active"/>
    <s v="ACCESSORY"/>
    <s v="CSC"/>
    <s v="BATTERIES"/>
    <x v="8"/>
    <s v="NEW"/>
  </r>
  <r>
    <s v="9146-301"/>
    <s v="BATTERY, G3 AED, POWERHEART, WHITE, REPL SMART PCBA"/>
    <s v="EA"/>
    <n v="430"/>
    <n v="344"/>
    <x v="2"/>
    <n v="74.364999999999995"/>
    <n v="269.63499999999999"/>
    <n v="0.78382267441860465"/>
    <s v="Active"/>
    <s v="ACCESSORY"/>
    <s v="CSC"/>
    <s v="BATTERIES"/>
    <x v="8"/>
    <s v="NEW"/>
  </r>
  <r>
    <s v="9146-302"/>
    <s v="Cardiac Science Powerheart G3 Battery. Cardiac Science has designed a battery that works specifically with the Powerheart AED G3 by pairing the Intellisense battery circuitry with the Rescue Ready® technology in the AED."/>
    <s v="EA"/>
    <n v="430"/>
    <n v="344"/>
    <x v="2"/>
    <n v="69.261099999999999"/>
    <n v="274.7389"/>
    <n v="0.79865959302325584"/>
    <s v="Active"/>
    <s v="ACCESSORY"/>
    <s v="CSC"/>
    <s v="BATTERIES"/>
    <x v="8"/>
    <s v="NEW"/>
  </r>
  <r>
    <s v="9157-004"/>
    <s v="CASE, CARRYING, HARD-SIDED, CSC"/>
    <s v="EA"/>
    <n v="350"/>
    <n v="280"/>
    <x v="2"/>
    <n v="147.8526"/>
    <n v="132.1474"/>
    <n v="0.47195500000000001"/>
    <s v="Active"/>
    <s v="ACCESSORY"/>
    <s v="CSC"/>
    <s v="MISC_CSC"/>
    <x v="8"/>
    <s v="NEW"/>
  </r>
  <r>
    <s v="9171-001"/>
    <s v="USB SERIAL ADAPTER"/>
    <s v="EA"/>
    <n v="33"/>
    <n v="26.400000000000002"/>
    <x v="2"/>
    <n v="15.803900000000001"/>
    <n v="10.596100000000002"/>
    <n v="0.40136742424242428"/>
    <s v="Active"/>
    <s v="ACCESSORY"/>
    <s v="CSC"/>
    <s v="ADAPTER"/>
    <x v="8"/>
    <s v="NEW"/>
  </r>
  <r>
    <s v="9660-001"/>
    <s v="ELECTRODES, DEFIB, POLARIZED, AED, G3 PRO"/>
    <s v="EA"/>
    <n v="55"/>
    <n v="44"/>
    <x v="2"/>
    <n v="10.272"/>
    <n v="33.728000000000002"/>
    <n v="0.76654545454545453"/>
    <s v="Active"/>
    <s v="ACCESSORY"/>
    <s v="CSC"/>
    <s v="ELECTRODES"/>
    <x v="8"/>
    <s v="NEW"/>
  </r>
  <r>
    <s v="9725-001"/>
    <s v="TRAINING ELECTRODES, PEDIATRIC"/>
    <s v="EA"/>
    <n v="77"/>
    <n v="61.6"/>
    <x v="2"/>
    <n v="17.483799999999999"/>
    <n v="44.116200000000006"/>
    <n v="0.71617207792207804"/>
    <s v="Active"/>
    <s v="ACCESSORY"/>
    <s v="CSC"/>
    <s v="TRAINING_UNIT"/>
    <x v="8"/>
    <s v="NEW"/>
  </r>
  <r>
    <s v="9730-002"/>
    <s v="ELECTRODES, PEDIATRIC WITH MANUAL"/>
    <s v="EA"/>
    <n v="109"/>
    <n v="87.2"/>
    <x v="2"/>
    <n v="35.812899999999999"/>
    <n v="51.387100000000004"/>
    <n v="0.58930160550458721"/>
    <s v="Active"/>
    <s v="ACCESSORY"/>
    <s v="CSC"/>
    <s v="ELECTRODES"/>
    <x v="8"/>
    <s v="NEW"/>
  </r>
  <r>
    <s v="99-1A-Z"/>
    <s v="1 YEAR RESCUE READY ADVANCED RESPONSE PACKAGE"/>
    <s v="EA"/>
    <n v="457"/>
    <n v="365.6"/>
    <x v="2"/>
    <n v="0"/>
    <n v="365.6"/>
    <n v="1"/>
    <s v="Active"/>
    <s v="ACCESSORY"/>
    <s v="CSC"/>
    <s v="RR_ADVANCED_CSC"/>
    <x v="8"/>
    <s v="NEW"/>
  </r>
  <r>
    <s v="99-1A30-Z"/>
    <s v="ADVANCED RESPONSE PACKAGE WITH SERVICE FOR 1 YR-IMMEDIATE SERVICE"/>
    <s v="EA"/>
    <n v="457"/>
    <n v="365.6"/>
    <x v="2"/>
    <n v="0"/>
    <n v="365.6"/>
    <n v="1"/>
    <s v="Active"/>
    <s v="ACCESSORY"/>
    <s v="CSC"/>
    <s v="RR_ADVANCED_CSC"/>
    <x v="8"/>
    <s v="NEW"/>
  </r>
  <r>
    <s v="99-1P-Z"/>
    <s v="1 YEAR RESCUE READY PREFERRED RESPONSE PACKAGE"/>
    <s v="EA"/>
    <n v="259"/>
    <n v="207.20000000000002"/>
    <x v="2"/>
    <n v="0"/>
    <n v="207.20000000000002"/>
    <n v="1"/>
    <s v="Active"/>
    <s v="ACCESSORY"/>
    <s v="CSC"/>
    <s v="RR_PREFERRED_CSC"/>
    <x v="8"/>
    <s v="NEW"/>
  </r>
  <r>
    <s v="99-1S-Z"/>
    <s v="1 YEAR RESCUE READY ESSENTIAL RESPONSE PACKAGE"/>
    <s v="EA"/>
    <n v="155"/>
    <n v="124"/>
    <x v="2"/>
    <n v="0"/>
    <n v="124"/>
    <n v="1"/>
    <s v="Active"/>
    <s v="ACCESSORY"/>
    <s v="CSC"/>
    <s v="RR_ESSENTIAL_CSC"/>
    <x v="8"/>
    <s v="NEW"/>
  </r>
  <r>
    <s v="99-2A-Z"/>
    <s v="PlusCare Advanced2 - Two (2) year PlusTrac Professional plus one (1) annual inspection and service visit, one (1) Site Assessment, one (1) Post-Event Review. Also includes replacement accessories (pads/battery/medical supplies). For all other devices (non-ICPR)."/>
    <s v="EA"/>
    <n v="831"/>
    <n v="664.80000000000007"/>
    <x v="2"/>
    <n v="0"/>
    <n v="664.80000000000007"/>
    <n v="1"/>
    <s v="Active"/>
    <s v="ACCESSORY"/>
    <s v="CSC"/>
    <s v="RR_ADVANCED_CSC"/>
    <x v="8"/>
    <s v="NEW"/>
  </r>
  <r>
    <s v="99-2A30-Z"/>
    <s v="ADVANCED RESPONSE PACKAGE WITH SERVICE FOR 2 YR-IMMEDIATE SERVICE"/>
    <s v="EA"/>
    <n v="831"/>
    <n v="664.80000000000007"/>
    <x v="2"/>
    <n v="0"/>
    <n v="664.80000000000007"/>
    <n v="1"/>
    <s v="Active"/>
    <s v="ACCESSORY"/>
    <s v="CSC"/>
    <s v="RR_ADVANCED_CSC"/>
    <x v="8"/>
    <s v="NEW"/>
  </r>
  <r>
    <s v="99-2P-Z"/>
    <s v="PlusCare Preferred2 - Two (2) year PlusTrac Professional plus one (1) annual inspection and service visit,_x000a_one (1) Site Assessment and one (1) Post-Event Review."/>
    <s v="EA"/>
    <n v="467"/>
    <n v="373.6"/>
    <x v="2"/>
    <n v="0"/>
    <n v="373.6"/>
    <n v="1"/>
    <s v="Active"/>
    <s v="ACCESSORY"/>
    <s v="CSC"/>
    <s v="RR_PREFERRED_CSC"/>
    <x v="8"/>
    <s v="NEW"/>
  </r>
  <r>
    <s v="99-2S-Z"/>
    <s v="2 YEAR RESCUE READY ESSENTIAL RESPONSE PACKAGE"/>
    <s v="EA"/>
    <n v="280"/>
    <n v="224"/>
    <x v="2"/>
    <n v="0"/>
    <n v="224"/>
    <n v="1"/>
    <s v="Active"/>
    <s v="ACCESSORY"/>
    <s v="CSC"/>
    <s v="RR_ESSENTIAL_CSC"/>
    <x v="8"/>
    <s v="NEW"/>
  </r>
  <r>
    <s v="99-4A-Z"/>
    <s v="PlusCare Advanced4 - Four (4) years PlusTrac Professional plus one (1) annual inspection and service visit, one (1) Site Assessment, one (1) Post-Event Review. Also includes replacement accessories (pads/battery/medical supplies). For all other devices (non-ICPR)."/>
    <s v="EA"/>
    <n v="1403"/>
    <n v="1122.4000000000001"/>
    <x v="2"/>
    <n v="0"/>
    <n v="1122.4000000000001"/>
    <n v="1"/>
    <s v="Active"/>
    <s v="ACCESSORY"/>
    <s v="CSC"/>
    <s v="RR_ADVANCED_CSC"/>
    <x v="8"/>
    <s v="NEW"/>
  </r>
  <r>
    <s v="99-4A30-Z"/>
    <s v="ADVANCED RESPONSE PACKAGE WITH SERVICE FOR 4 YR-IMMEDIATE SERVICE"/>
    <s v="EA"/>
    <n v="1403"/>
    <n v="1122.4000000000001"/>
    <x v="2"/>
    <n v="0"/>
    <n v="1122.4000000000001"/>
    <n v="1"/>
    <s v="Active"/>
    <s v="ACCESSORY"/>
    <s v="CSC"/>
    <s v="RR_ADVANCED_CSC"/>
    <x v="8"/>
    <s v="NEW"/>
  </r>
  <r>
    <s v="99-4P-Z"/>
    <s v="PlusCare Preferred4 - Four (4) year PlusTrac Professional plus one (1) annual inspection and service visit,_x000a_one (1) Site Assessment and one (1) Post-Event Review."/>
    <s v="EA"/>
    <n v="831"/>
    <n v="664.80000000000007"/>
    <x v="2"/>
    <n v="0"/>
    <n v="664.80000000000007"/>
    <n v="1"/>
    <s v="Active"/>
    <s v="ACCESSORY"/>
    <s v="CSC"/>
    <s v="RR_PREFERRED_CSC"/>
    <x v="8"/>
    <s v="NEW"/>
  </r>
  <r>
    <s v="99-4S-Z"/>
    <s v="4 YEAR RESCUE READY ESSENTIAL RESPONSE PACKAGE"/>
    <s v="EA"/>
    <n v="498"/>
    <n v="398.40000000000003"/>
    <x v="2"/>
    <n v="0"/>
    <n v="398.40000000000003"/>
    <n v="1"/>
    <s v="Active"/>
    <s v="ACCESSORY"/>
    <s v="CSC"/>
    <s v="RR_ESSENTIAL_CSC"/>
    <x v="8"/>
    <s v="NEW"/>
  </r>
  <r>
    <s v="99C-1A-Z"/>
    <s v="1 YR RRS ADVANCED PACKAGE FOR G5 ICPR"/>
    <s v="EA"/>
    <n v="509"/>
    <n v="407.20000000000005"/>
    <x v="2"/>
    <n v="0"/>
    <n v="407.20000000000005"/>
    <n v="1"/>
    <s v="Active"/>
    <s v="ACCESSORY"/>
    <s v="CSC"/>
    <s v="RR_ADVANCED_CSC"/>
    <x v="8"/>
    <s v="NEW"/>
  </r>
  <r>
    <s v="99C-1A30-Z"/>
    <s v="ADVANCED RESPONSE PACKAGE FOR G5 ICPR WITH SERVICE FOR 1 YR-IMMEDIATE SERVICE"/>
    <s v="EA"/>
    <n v="509"/>
    <n v="407.20000000000005"/>
    <x v="2"/>
    <n v="0"/>
    <n v="407.20000000000005"/>
    <n v="1"/>
    <s v="Active"/>
    <s v="ACCESSORY"/>
    <s v="CSC"/>
    <s v="RR_ADVANCED_CSC"/>
    <x v="8"/>
    <s v="NEW"/>
  </r>
  <r>
    <s v="99C-2A-Z"/>
    <s v="PlusCare Advanced2 w/ICPR - Two (2) year PlusTrac Professional plus one (1) annual inspection and service visit, one (1) Site Assessment, one (1) Post-Event Review. Also includes replacement accessories (pads/battery).  For Powerheart G5 devices with ICPR only."/>
    <s v="EA"/>
    <n v="910"/>
    <n v="728"/>
    <x v="2"/>
    <n v="0"/>
    <n v="728"/>
    <n v="1"/>
    <s v="Active"/>
    <s v="ACCESSORY"/>
    <s v="CSC"/>
    <s v="RR_ADVANCED_CSC"/>
    <x v="8"/>
    <s v="NEW"/>
  </r>
  <r>
    <s v="99C-2A30-Z"/>
    <s v="ADVANCED RESPONSE PACKAGE FOR G5 ICPR WITH SERVICE FOR 2 YR-IMMEDIATE SERVICE"/>
    <s v="EA"/>
    <n v="910"/>
    <n v="728"/>
    <x v="2"/>
    <n v="0"/>
    <n v="728"/>
    <n v="1"/>
    <s v="Active"/>
    <s v="ACCESSORY"/>
    <s v="CSC"/>
    <s v="RR_ADVANCED_CSC"/>
    <x v="8"/>
    <s v="NEW"/>
  </r>
  <r>
    <s v="99C-4A-Z"/>
    <s v="PlusCare Advanced4 w/ICPR - Four (4) years PlusTrac Professional plus one (1) annual inspection and service visit, one (1) Site Assessment, one (1) Post-Event Review. Also includes replacement accessories (pads/battery). For Powerheart G5 devices with ICPR only."/>
    <s v="EA"/>
    <n v="1559"/>
    <n v="1247.2"/>
    <x v="2"/>
    <n v="0"/>
    <n v="1247.2"/>
    <n v="1"/>
    <s v="Active"/>
    <s v="ACCESSORY"/>
    <s v="CSC"/>
    <s v="RR_ADVANCED_CSC"/>
    <x v="8"/>
    <s v="NEW"/>
  </r>
  <r>
    <s v="99C-4A30-Z"/>
    <s v="ADVANCED RESPONSE PACKAGE FOR G5 ICPR WITH SERVICE FOR 4 YR-IMMEDIATE SERVICE"/>
    <s v="EA"/>
    <n v="1559"/>
    <n v="1247.2"/>
    <x v="2"/>
    <n v="0"/>
    <n v="1247.2"/>
    <n v="1"/>
    <s v="Active"/>
    <s v="ACCESSORY"/>
    <s v="CSC"/>
    <s v="RR_ADVANCED_CSC"/>
    <x v="8"/>
    <s v="NEW"/>
  </r>
  <r>
    <s v="UKIT001A"/>
    <s v="UNIVERSAL READY KIT"/>
    <s v="EA"/>
    <n v="66"/>
    <n v="52.800000000000004"/>
    <x v="2"/>
    <n v="9.5443999999999996"/>
    <n v="43.255600000000001"/>
    <n v="0.8192348484848484"/>
    <s v="Active"/>
    <s v="ACCESSORY"/>
    <s v="CSC"/>
    <s v="READY_KIT"/>
    <x v="8"/>
    <s v="NEW"/>
  </r>
  <r>
    <s v="XBTAED001A"/>
    <s v="BATTERY, POWERHEART G5"/>
    <s v="EA"/>
    <n v="427"/>
    <n v="341.6"/>
    <x v="2"/>
    <n v="62.188400000000001"/>
    <n v="279.41160000000002"/>
    <n v="0.81794964871194376"/>
    <s v="Active"/>
    <s v="ACCESSORY"/>
    <s v="CSC"/>
    <s v="BATTERIES"/>
    <x v="8"/>
    <s v="NEW"/>
  </r>
  <r>
    <s v="XCAAED003A"/>
    <s v="PELICAN CASE, POWERHEART G5"/>
    <s v="EA"/>
    <n v="394"/>
    <n v="315.20000000000005"/>
    <x v="2"/>
    <n v="198.27099999999999"/>
    <n v="116.92900000000006"/>
    <n v="0.37096763959390877"/>
    <s v="Active"/>
    <s v="ACCESSORY"/>
    <s v="CSC"/>
    <s v="MISC_CSC"/>
    <x v="8"/>
    <s v="NEW"/>
  </r>
  <r>
    <s v="XCAAED007A"/>
    <s v="CARRYING CASE, YELLOW STRAP, POWERHEART G5"/>
    <s v="EA"/>
    <n v="121"/>
    <n v="96.800000000000011"/>
    <x v="2"/>
    <n v="24.406700000000001"/>
    <n v="72.393300000000011"/>
    <n v="0.74786466942148766"/>
    <s v="Active"/>
    <s v="ACCESSORY"/>
    <s v="CSC"/>
    <s v="CASES"/>
    <x v="8"/>
    <s v="NEW"/>
  </r>
  <r>
    <s v="XCAAED008A"/>
    <s v="CARRY SLEEVE, POWERHEART G5"/>
    <s v="EA"/>
    <n v="67"/>
    <n v="53.6"/>
    <x v="2"/>
    <n v="9.7477"/>
    <n v="43.8523"/>
    <n v="0.81813992537313429"/>
    <s v="Active"/>
    <s v="ACCESSORY"/>
    <s v="CSC"/>
    <s v="CASES"/>
    <x v="8"/>
    <s v="NEW"/>
  </r>
  <r>
    <s v="XELAED001B"/>
    <s v="ELECTRODES, ADULT, G5 AED"/>
    <s v="EA"/>
    <n v="75"/>
    <n v="60"/>
    <x v="2"/>
    <n v="28.675999999999998"/>
    <n v="31.324000000000002"/>
    <n v="0.52206666666666668"/>
    <s v="Active"/>
    <s v="ACCESSORY"/>
    <s v="CSC"/>
    <s v="ELECTRODES"/>
    <x v="8"/>
    <s v="NEW"/>
  </r>
  <r>
    <s v="XELAED002B"/>
    <s v="ELECTRODES W/CPRD, ADULT, G5 AED"/>
    <s v="EA"/>
    <n v="243"/>
    <n v="194.4"/>
    <x v="2"/>
    <n v="82.732399999999998"/>
    <n v="111.66760000000001"/>
    <n v="0.57442181069958853"/>
    <s v="Active"/>
    <s v="ACCESSORY"/>
    <s v="CSC"/>
    <s v="ELECTRODES"/>
    <x v="8"/>
    <s v="NEW"/>
  </r>
  <r>
    <s v="XELAED003A"/>
    <s v="PEDIATRIC DEFIB PADS, POWERHEART G5"/>
    <s v="EA"/>
    <n v="110"/>
    <n v="88"/>
    <x v="2"/>
    <n v="44.961399999999998"/>
    <n v="43.038600000000002"/>
    <n v="0.48907500000000004"/>
    <s v="Active"/>
    <s v="ACCESSORY"/>
    <s v="CSC"/>
    <s v="ELECTRODES"/>
    <x v="8"/>
    <s v="NEW"/>
  </r>
  <r>
    <s v="XTRPAD004A"/>
    <s v="TRAINING PADS, ADULT, G5 TRAINER"/>
    <s v="EA"/>
    <n v="27"/>
    <n v="21.6"/>
    <x v="2"/>
    <n v="11.031700000000001"/>
    <n v="10.568300000000001"/>
    <n v="0.48927314814814815"/>
    <s v="Active"/>
    <s v="ACCESSORY"/>
    <s v="CSC"/>
    <s v="TRAINING_UNIT"/>
    <x v="8"/>
    <s v="NEW"/>
  </r>
  <r>
    <s v="XTRPAD005A"/>
    <s v="TRAINING PADS, ADULT WITH CAD, G5 TRAINER"/>
    <s v="EA"/>
    <n v="61"/>
    <n v="48.800000000000004"/>
    <x v="2"/>
    <n v="34.314900000000002"/>
    <n v="14.485100000000003"/>
    <n v="0.29682581967213117"/>
    <s v="Active"/>
    <s v="ACCESSORY"/>
    <s v="CSC"/>
    <s v="TRAINING_UNIT"/>
    <x v="8"/>
    <s v="NEW"/>
  </r>
  <r>
    <s v="XTRPAD006A"/>
    <s v="TRAINING PADS, PEDIATRIC, G5 TRAINER"/>
    <s v="EA"/>
    <n v="74"/>
    <n v="59.2"/>
    <x v="2"/>
    <n v="11.031700000000001"/>
    <n v="48.168300000000002"/>
    <n v="0.81365371621621618"/>
    <s v="Active"/>
    <s v="ACCESSORY"/>
    <s v="CSC"/>
    <s v="TRAINING_UNIT"/>
    <x v="8"/>
    <s v="NEW"/>
  </r>
  <r>
    <s v="8000-1066-01"/>
    <s v="PlusLearning5 ¿ CPR / AED training for class of FIVE learners, conducted by certified instructor at customer site (United States).  Includes on-site training materials, student manuals, certification testing, and certification cards.  Must be scheduled 30 days in advance. Cancellation fee required to re-schedule within 72 to 24 hours. Cancellation within 24 hours not allowed."/>
    <s v="EA"/>
    <n v="519"/>
    <n v="519"/>
    <x v="3"/>
    <n v="4.8600000000000003"/>
    <n v="514.14"/>
    <n v="0.99063583815028899"/>
    <s v="Active"/>
    <s v="ACCESSORY"/>
    <s v="ENPRO"/>
    <s v="PLUSLEARNING"/>
    <x v="9"/>
    <s v="NEW"/>
  </r>
  <r>
    <s v="8000-1068-01"/>
    <s v="PlusLearning9 ¿ CPR / AED training for class of NINE learners, conducted by certified instructor at customer site (United States).  Includes on-site training materials, student manuals, certification testing, and certification cards.  Must be scheduled 30 days in advance. Cancellation fee required to re-schedule within 72 to 24 hours. Cancellation within 24 hours not allowed."/>
    <s v="EA"/>
    <n v="831"/>
    <n v="831"/>
    <x v="3"/>
    <n v="3.24"/>
    <n v="827.76"/>
    <n v="0.99610108303249101"/>
    <s v="Active"/>
    <s v="ACCESSORY"/>
    <s v="ENPRO"/>
    <s v="PLUSLEARNING"/>
    <x v="9"/>
    <s v="NEW"/>
  </r>
  <r>
    <s v="8000-1069-01"/>
    <s v="PlusLearning1 ¿ CPR / AED training for ONE ADDITIONAL learner, conducted by certified instructor at customer site (United States).  Includes on-site training materials, student manuals, certification testing, and certification cards.  Must be scheduled as extension of another class. Must be scheduled 30 days in advance. Cancellation fee required to re-schedule within 72 to 24 hours. Cancellation within 24 hours not allowed."/>
    <s v="EA"/>
    <n v="78"/>
    <n v="78"/>
    <x v="3"/>
    <n v="3.24"/>
    <n v="74.760000000000005"/>
    <n v="0.95846153846153848"/>
    <s v="Active"/>
    <s v="ACCESSORY"/>
    <s v="ENPRO"/>
    <s v="PLUSLEARNING"/>
    <x v="9"/>
    <s v="NEW"/>
  </r>
  <r>
    <s v="8000-1070-01"/>
    <s v="PlusLearning5-f ¿ CPR / AED / First Aid training for class of FIVE learners, conducted by certified instructor at customer site (United States).  Includes on-site training materials, student manuals, certification testing, and certification cards.  Must be scheduled 30 days in advance. Cancellation fee required to re-schedule within 72 to 24 hours. Cancellation within 24 hours not allowed."/>
    <s v="EA"/>
    <n v="633"/>
    <n v="633"/>
    <x v="3"/>
    <n v="3.24"/>
    <n v="629.76"/>
    <n v="0.99488151658767776"/>
    <s v="Active"/>
    <s v="ACCESSORY"/>
    <s v="ENPRO"/>
    <s v="PLUSLEARNING"/>
    <x v="9"/>
    <s v="NEW"/>
  </r>
  <r>
    <s v="8000-1072-01"/>
    <s v="PlusLearning9-f ¿ CPR / AED / First Aid training for class of NINE learners, conducted by certified instructor at customer site (United States).  Includes on-site training materials, student manuals, certification testing, and certification cards.  Must be scheduled 30 days in advance. Cancellation fee required to re-schedule within 72 to 24 hours. Cancellation within 24 hours not allowed."/>
    <s v="EA"/>
    <n v="831"/>
    <n v="831"/>
    <x v="3"/>
    <n v="3.24"/>
    <n v="827.76"/>
    <n v="0.99610108303249101"/>
    <s v="Active"/>
    <s v="ACCESSORY"/>
    <s v="ENPRO"/>
    <s v="PLUSLEARNING"/>
    <x v="9"/>
    <s v="NEW"/>
  </r>
  <r>
    <s v="8000-1073-01"/>
    <s v="PlusLearning1-f ¿ CPR / AED / First Aid training for ONE ADDITIONAL learner, conducted by certified instructor at customer site (United States).  Includes on-site training materials, student manuals, certification testing, and certification cards.  Must be scheduled as extension of another class. Must be scheduled 30 days in advance. Cancellation fee required to re-schedule within 72 to 24 hours. Cancellation within 24 hours not allowed."/>
    <s v="EA"/>
    <n v="88"/>
    <n v="88"/>
    <x v="3"/>
    <n v="3.24"/>
    <n v="84.76"/>
    <n v="0.96318181818181825"/>
    <s v="Active"/>
    <s v="ACCESSORY"/>
    <s v="ENPRO"/>
    <s v="PLUSLEARNING"/>
    <x v="9"/>
    <s v="NEW"/>
  </r>
  <r>
    <s v="8000-1074-01"/>
    <s v="PlusLearning5-ba ¿ Additional Bloodborne Pathogens training for class of FIVE learners, conducted by certified instructor at customer site (United States).  Includes on-site training materials, student manuals, certification testing, and certification cards.  Must be scheduled 30 days in advance. Cancellation fee required to re-schedule within 72 to 24 hours. Cancellation within 24 hours not allowed."/>
    <s v="EA"/>
    <n v="124"/>
    <n v="124"/>
    <x v="3"/>
    <n v="3.24"/>
    <n v="120.76"/>
    <n v="0.97387096774193549"/>
    <s v="Active"/>
    <s v="ACCESSORY"/>
    <s v="ENPRO"/>
    <s v="PLUSLEARNING"/>
    <x v="9"/>
    <s v="NEW"/>
  </r>
  <r>
    <s v="8000-1076-01"/>
    <s v="PlusLearning9-ba ¿ Additional Bloodborne Pathogens training for class of NINE learners, conducted by certified instructor at customer site (United States).  Includes on-site training materials, student manuals, certification testing, and certification cards.  Must be scheduled 30 days in advance. Cancellation fee required to re-schedule within 72 to 24 hours. Cancellation within 24 hours not allowed."/>
    <s v="EA"/>
    <n v="228"/>
    <n v="228"/>
    <x v="3"/>
    <n v="3.24"/>
    <n v="224.76"/>
    <n v="0.98578947368421044"/>
    <s v="Active"/>
    <s v="ACCESSORY"/>
    <s v="ENPRO"/>
    <s v="PLUSLEARNING"/>
    <x v="9"/>
    <s v="NEW"/>
  </r>
  <r>
    <s v="8000-1077-01"/>
    <s v="PlusLearning1-ba ¿ Additional Bloodborne Pathogens training for ONE ADDITIONAL learner, conducted by certified instructor at customer site (United States).  Includes on-site training materials, student manuals, certification testing, and certification cards.  Must be scheduled as extension of another class. Must also accompany certificate for additional Bloodborne Pathogens class of 5 or more. Cancellation fee required to re-schedule within 72 to 24 hours. Cancellation within 24 hrs not allowed."/>
    <s v="EA"/>
    <n v="26"/>
    <n v="26"/>
    <x v="3"/>
    <n v="3.24"/>
    <n v="22.759999999999998"/>
    <n v="0.87538461538461532"/>
    <s v="Active"/>
    <s v="ACCESSORY"/>
    <s v="ENPRO"/>
    <s v="PLUSLEARNING"/>
    <x v="9"/>
    <s v="NEW"/>
  </r>
  <r>
    <s v="8000-1110-01"/>
    <s v="PlusTrac Professional1 - One (1) year Professional AED Program solution including PlusTrac online management program for a single (1) AED, complete client implementation support, EMS registration and agency filings as well as legislative and regulatory support.  A Rescue Ready Services account manager will work directly with you to ensure compliance and an effective program is established.  Medical prescription included."/>
    <s v="EA"/>
    <n v="207"/>
    <n v="207"/>
    <x v="3"/>
    <n v="3.24"/>
    <n v="203.76"/>
    <n v="0.98434782608695648"/>
    <s v="Active"/>
    <s v="ACCESSORY"/>
    <s v="ENPRO"/>
    <s v="PLUSTRAC"/>
    <x v="9"/>
    <s v="NEW"/>
  </r>
  <r>
    <s v="8000-1111-01"/>
    <s v="PlusTrac Professional5- Five (5) year Professional AED Program solution including PlusTrac online management program for a single (1) AED, complete client implementation support, EMS registration and agency filings as well as legislative and regulatory support.  A Rescue Ready Services account manager will work directly with you to ensure compliance and an effective program is established.  Medical prescription included."/>
    <s v="EA"/>
    <n v="519"/>
    <n v="519"/>
    <x v="3"/>
    <n v="3.24"/>
    <n v="515.76"/>
    <n v="0.99375722543352596"/>
    <s v="Active"/>
    <s v="ACCESSORY"/>
    <s v="ENPRO"/>
    <s v="PLUSTRAC"/>
    <x v="9"/>
    <s v="NEW"/>
  </r>
  <r>
    <s v="8000-1116-01"/>
    <s v="PlusTrac Essential1 - One (1) year Essentials PlusTrac for a single (1) AED. Includes: Online management program, Medical Rx, Protocol and EMS Templates, Interactive AED management, E-minders and alert notifications, &amp; Interactive reporting console."/>
    <s v="EA"/>
    <n v="103"/>
    <n v="103"/>
    <x v="3"/>
    <n v="3.24"/>
    <n v="99.76"/>
    <n v="0.96854368932038837"/>
    <s v="Active"/>
    <s v="ACCESSORY"/>
    <s v="ENPRO"/>
    <s v="PLUSTRAC"/>
    <x v="9"/>
    <s v="NEW"/>
  </r>
  <r>
    <s v="8000-1117-01"/>
    <s v="PlusTrac Essential5 - Five (5) year Essentials PlusTrac for a single (1) AED. Includes: Online management program, Medical Rx, Protocol and EMS Templates, Interactive AED management, E-minders and alert notifications, &amp; Interactive reporting console."/>
    <s v="EA"/>
    <n v="259"/>
    <n v="259"/>
    <x v="3"/>
    <n v="3.24"/>
    <n v="255.76"/>
    <n v="0.98749034749034748"/>
    <s v="Active"/>
    <s v="ACCESSORY"/>
    <s v="ENPRO"/>
    <s v="PLUSTRAC"/>
    <x v="9"/>
    <s v="NEW"/>
  </r>
  <r>
    <s v="8000-1120-01"/>
    <s v="PlusLearning5ARC ¿ CPR / AED training for class of FIVE learners, conducted by certified American Red Cross instructor at customer site (United States).  Includes access to on-line training materials, student manuals and certification certificate.  Must be scheduled 30 days in advance. Cancellation fee required to re-schedule within 72 to 24 hours. Cancellation within 24 hours not allowed."/>
    <s v="EA"/>
    <n v="519"/>
    <n v="519"/>
    <x v="3"/>
    <n v="3.24"/>
    <n v="515.76"/>
    <n v="0.99375722543352596"/>
    <s v="Active"/>
    <s v="ACCESSORY"/>
    <s v="ENPRO"/>
    <s v="PLUSLEARNING"/>
    <x v="9"/>
    <s v="NEW"/>
  </r>
  <r>
    <s v="8000-1121-01"/>
    <s v="PlusLearning9ARC ¿ CPR / AED training for class of NINE learners, conducted by certified American Red Cross instructor at customer site (United States).  Includes access to on-line training materials, student manuals and certification certificate.  Must be scheduled 30 days in advance. Cancellation fee required to re-schedule within 72 to 24 hours. Cancellation within 24 hours not allowed."/>
    <s v="EA"/>
    <n v="831"/>
    <n v="831"/>
    <x v="3"/>
    <n v="3.24"/>
    <n v="827.76"/>
    <n v="0.99610108303249101"/>
    <s v="Active"/>
    <s v="ACCESSORY"/>
    <s v="ENPRO"/>
    <s v="PLUSLEARNING"/>
    <x v="9"/>
    <s v="NEW"/>
  </r>
  <r>
    <s v="8000-1122-01"/>
    <s v="PlusLearning1ARC ¿ CPR / AED training for ONE ADDITIONAL learner, conducted by certified American Red Cross instructor at customer site (United States).  Includes access to on-line training materials, student manuals and certification certificate.  Must be scheduled as extension of another class. Must be scheduled 30 days in advance. Cancellation fee required to re-schedule within 72 to 24 hours. Cancellation within 24 hours not allowed."/>
    <s v="EA"/>
    <n v="78"/>
    <n v="78"/>
    <x v="3"/>
    <n v="3.24"/>
    <n v="74.760000000000005"/>
    <n v="0.95846153846153848"/>
    <s v="Active"/>
    <s v="ACCESSORY"/>
    <s v="ENPRO"/>
    <s v="PLUSLEARNING"/>
    <x v="9"/>
    <s v="NEW"/>
  </r>
  <r>
    <s v="8000-1123-01"/>
    <s v="PlusLearning5ARC-f ¿ CPR / AED / First Aid training for class of FIVE learners, conducted by certified American Red Cross instructor at customer site (United States).  Includes access to on-line training materials, student manuals and certification certificate.  Must be scheduled 30 days in advance. Cancellation fee required to re-schedule within 72 to 24 hours. Cancellation within 24 hours not allowed."/>
    <s v="EA"/>
    <n v="581"/>
    <n v="581"/>
    <x v="3"/>
    <n v="3.24"/>
    <n v="577.76"/>
    <n v="0.99442340791738382"/>
    <s v="Active"/>
    <s v="ACCESSORY"/>
    <s v="ENPRO"/>
    <s v="PLUSLEARNING"/>
    <x v="9"/>
    <s v="NEW"/>
  </r>
  <r>
    <s v="8000-1124-01"/>
    <s v="PlusLearning9ARC-f ¿ CPR / AED / First Aid training for class of NINE learners, conducted by certified American Red Cross instructor at customer site (United States).  Includes access to on-line training materials, student manuals and certification certificate.  Must be scheduled 30 days in advance. Cancellation fee required to re-schedule within 72 to 24 hours. Cancellation within 24 hours not allowed."/>
    <s v="EA"/>
    <n v="935"/>
    <n v="935"/>
    <x v="3"/>
    <n v="4.8600000000000003"/>
    <n v="930.14"/>
    <n v="0.99480213903743309"/>
    <s v="Active"/>
    <s v="ACCESSORY"/>
    <s v="ENPRO"/>
    <s v="PLUSLEARNING"/>
    <x v="9"/>
    <s v="NEW"/>
  </r>
  <r>
    <s v="8000-1125-01"/>
    <s v="PlusLearning1ARC-f ¿ CPR / AED / First Aid training for ONE ADDITIONAL learner, conducted by certified American Red Cross instructor at customer site (United States).  Includes access to on-line training materials, student manuals and certification certificate.  Must be scheduled as extension of another class. Must be scheduled 30 days in advance. Cancellation fee required to re-schedule within 72 to 24 hours. Cancellation within 24 hours not allowed."/>
    <s v="EA"/>
    <n v="88"/>
    <n v="88"/>
    <x v="3"/>
    <n v="4.8600000000000003"/>
    <n v="83.14"/>
    <n v="0.94477272727272732"/>
    <s v="Active"/>
    <s v="ACCESSORY"/>
    <s v="ENPRO"/>
    <s v="PLUSLEARNING"/>
    <x v="9"/>
    <s v="NEW"/>
  </r>
  <r>
    <s v="8000-1126-01"/>
    <s v="PlusLearning5ARC-ba - Additional Bloodborne Pathogens training for class of FIVE learners, conducted by certified American Red Cross instructor at customer site (United States). Includes access to on-line training materials, student manuals and certification certificate.  Must be scheduled 30 days in advance. Cancellation fee required to re-schedule within 72 to 24 hours. Cancellation within 24 hours not allowed."/>
    <s v="EA"/>
    <n v="124"/>
    <n v="124"/>
    <x v="3"/>
    <n v="4.8600000000000003"/>
    <n v="119.14"/>
    <n v="0.96080645161290323"/>
    <s v="Active"/>
    <s v="ACCESSORY"/>
    <s v="ENPRO"/>
    <s v="PLUSLEARNING"/>
    <x v="9"/>
    <s v="NEW"/>
  </r>
  <r>
    <s v="8000-1127-01"/>
    <s v="PlusLearning9ARC-ba ¿ Additional Bloodborne Pathogens training for class of NINE learners, conducted by certified American Red Cross instructor at customer site (United States). Includes access to on-line training materials, student manuals and certification certificate.  Must be scheduled 30 days in advance. Cancellation fee required to re-schedule within 72 to 24 hours. Cancellation within 24 hours not allowed."/>
    <s v="EA"/>
    <n v="228"/>
    <n v="228"/>
    <x v="3"/>
    <n v="3.24"/>
    <n v="224.76"/>
    <n v="0.98578947368421044"/>
    <s v="Active"/>
    <s v="ACCESSORY"/>
    <s v="ENPRO"/>
    <s v="PLUSLEARNING"/>
    <x v="9"/>
    <s v="NEW"/>
  </r>
  <r>
    <s v="8000-1128-01"/>
    <s v="PlusLearning1ARC-ba ¿ Additional Bloodborne Pathogens training for ONE ADDITIONAL learner, conducted by certified American Red Cross instructor at customer site (United States).  Includes access to on-line training materials, student manuals and certification certificate.  Must be scheduled as extension of another class. Must also accompany certificate for additional Bloodborne Pathogens class of 5 or more. Cancellation fee required to re-schedule within 72 to 24 hours. Cancellation within 24 hrs not allowed."/>
    <s v="EA"/>
    <n v="27"/>
    <n v="27"/>
    <x v="3"/>
    <n v="5.4"/>
    <n v="21.6"/>
    <n v="0.8"/>
    <s v="Active"/>
    <s v="ACCESSORY"/>
    <s v="ENPRO"/>
    <s v="PLUSLEARNING"/>
    <x v="9"/>
    <s v="NEW"/>
  </r>
  <r>
    <s v="8000-1129-01"/>
    <s v="eLearning1eu ¿ Emergency University curriculum CPR/AED Online Training, course materials included for one* (1) learner.  A skills-check is conducted by a certified instructor after completion of the online training at customer site.  Includes online course and completion certificate. *Must be sold in a minimum of three (3) to receive on-site skill session (Part 2). Cancellation fee required to re-schedule within 72 to 24 hours. Cancellation within 24 hrs not allowed."/>
    <s v="EA"/>
    <n v="97"/>
    <n v="97"/>
    <x v="3"/>
    <n v="0"/>
    <n v="97"/>
    <n v="1"/>
    <s v="Active"/>
    <s v="ACCESSORY"/>
    <s v="ENPRO"/>
    <s v="ELEARNING"/>
    <x v="9"/>
    <s v="NEW"/>
  </r>
  <r>
    <s v="8000-1130-01"/>
    <s v="eLearning1euFA ¿ Emergency University curriculum CPR/AED and First AID, Online Training, course materials included for one* (1) learner.  A skills-check is conducted by a certified instructor after completion of the online training at customer site.  Includes online course and completion certificate. *Must be sold in a minimum of three (3) to receive on-site skill session (Part 2). Cancellation fee required to re-schedule within 72 to 24 hours. Cancellation within 24 hrs not allowed."/>
    <s v="EA"/>
    <n v="108"/>
    <n v="108"/>
    <x v="3"/>
    <n v="0"/>
    <n v="108"/>
    <n v="1"/>
    <s v="Active"/>
    <s v="ACCESSORY"/>
    <s v="ENPRO"/>
    <s v="ELEARNING"/>
    <x v="9"/>
    <s v="NEW"/>
  </r>
  <r>
    <s v="8000-1131-01"/>
    <s v="eLearning1 ¿ CPR / AED Online Training, course materials included for ONE* (1) learner.  A skills-check is conducted by a certified instructor after completion of the online training at customer site.  Includes online course and completion certificate. *Must be sold in a minimum of three (3) to receive on-site skill session (Part 2). Cancellation fee required to re-schedule within 72 to 24 hours. Cancellation within 24 hrs not allowed."/>
    <s v="EA"/>
    <n v="141"/>
    <n v="141"/>
    <x v="3"/>
    <n v="0"/>
    <n v="141"/>
    <n v="1"/>
    <s v="Active"/>
    <s v="ACCESSORY"/>
    <s v="ENPRO"/>
    <s v="ELEARNING"/>
    <x v="9"/>
    <s v="NEW"/>
  </r>
  <r>
    <s v="8000-1132-01"/>
    <s v="eLearning1-FA ¿ CPR / AED and First AID, Online Training, course materials included for ONE* (1) learner.  A skills-check is conducted by a certified instructor after completion of the online training at customer site.  Includes online course and completion certificate. *Must be sold in a minimum of three (3) to receive on-site skill session (Part 2). Cancellation fee required to re-schedule within 72 to 24 hours. Cancellation within 24 hrs not allowed."/>
    <s v="EA"/>
    <n v="217"/>
    <n v="217"/>
    <x v="3"/>
    <n v="0"/>
    <n v="217"/>
    <n v="1"/>
    <s v="Active"/>
    <s v="ACCESSORY"/>
    <s v="ENPRO"/>
    <s v="ELEARNING"/>
    <x v="9"/>
    <s v="NEW"/>
  </r>
  <r>
    <s v="8000-1133-01"/>
    <s v="eLearning1-CP ¿ CPR/AED for Health Care Provider, Online Training, course materials included for one* (1) learner.  A skills-check is conducted by a certified instructor after completion of the online training at customer site.  Includes online course and completion certificate. *Must be sold in a minimum of three (3) to receive on-site skill session (Part 2). Cancellation fee required to re-schedule within 72 to 24 hours. Cancellation within 24 hrs not allowed."/>
    <s v="EA"/>
    <n v="152"/>
    <n v="152"/>
    <x v="3"/>
    <n v="0"/>
    <n v="152"/>
    <n v="1"/>
    <s v="Active"/>
    <s v="ACCESSORY"/>
    <s v="ENPRO"/>
    <s v="ELEARNING"/>
    <x v="9"/>
    <s v="NEW"/>
  </r>
  <r>
    <s v="8000-1134-01"/>
    <s v="eLearning1b ¿ Bloodborne Pathogens online training for ONE* (1) learner.  A skills-check is conducted by a certified instructor after completion of the online training at customer site.  Includes online course and completion certificate. *Must be sold in a minimum of three (3) to receive on-site skill session (Part 2). Cancellation fee required to re-schedule within 72 to 24 hours. Cancellation within 24 hrs not allowed."/>
    <s v="EA"/>
    <n v="130"/>
    <n v="130"/>
    <x v="3"/>
    <n v="0"/>
    <n v="130"/>
    <n v="1"/>
    <s v="Active"/>
    <s v="ACCESSORY"/>
    <s v="ENPRO"/>
    <s v="ELEARNING"/>
    <x v="9"/>
    <s v="NEW"/>
  </r>
  <r>
    <s v="8000-1135-01"/>
    <s v="eLearning1ARC ¿ American Red Cross curriculum CPR/AED Online Training, course materials included for one* (1) learner.  A skills-check is conducted by a certified instructor after completion of the online training at customer site.  Includes online course and completion certificate. *Must be sold in a minimum of three (3) to receive on-site skill session (Part 2). Cancellation fee required to re-schedule within 72 to 24 hours. Cancellation within 24 hrs not allowed."/>
    <s v="EA"/>
    <n v="141"/>
    <n v="141"/>
    <x v="3"/>
    <n v="3.24"/>
    <n v="137.76"/>
    <n v="0.97702127659574467"/>
    <s v="Active"/>
    <s v="ACCESSORY"/>
    <s v="ENPRO"/>
    <s v="ELEARNING"/>
    <x v="9"/>
    <s v="NEW"/>
  </r>
  <r>
    <s v="8000-1136-01"/>
    <s v="eLearning1ARCFA ¿ American Red Cross curriculum CPR/AED and First AID, Online Training, course materials included for one* (1) learner.  A skills-check is conducted by a certified instructor after completion of the online training at customer site.  Includes online course and completion certificate. *Must be sold in a minimum of three (3) to receive on-site skill session (Part 2). Cancellation fee required to re-schedule within 72 to 24 hours. Cancellation within 24 hrs not allowed."/>
    <s v="EA"/>
    <n v="217"/>
    <n v="217"/>
    <x v="3"/>
    <n v="3.24"/>
    <n v="213.76"/>
    <n v="0.98506912442396311"/>
    <s v="Active"/>
    <s v="ACCESSORY"/>
    <s v="ENPRO"/>
    <s v="ELEARNING"/>
    <x v="9"/>
    <s v="NEW"/>
  </r>
  <r>
    <s v="8000-1137-01"/>
    <s v="eLearning1ARCHCP ¿ American Red Cross curriculum CPR/AED for Health Care Provider, Online Training, course materials included for one* (1) learner.  A skills-check is conducted by a certified instructor after completion of the online training at customer site.  Includes online course and completion certificate. *Must be sold in a minimum of three (3) to receive on-site skill session (Part 2). Cancellation fee required to re-schedule within 72 to 24 hours. Cancellation within 24 hrs not allowed."/>
    <s v="EA"/>
    <n v="152"/>
    <n v="152"/>
    <x v="3"/>
    <n v="4.8600000000000003"/>
    <n v="147.13999999999999"/>
    <n v="0.96802631578947362"/>
    <s v="Active"/>
    <s v="ACCESSORY"/>
    <s v="ENPRO"/>
    <s v="ELEARNING"/>
    <x v="9"/>
    <s v="NEW"/>
  </r>
  <r>
    <s v="8000-000459"/>
    <s v="M-LNCS DCI Reusable Sensor"/>
    <s v="EA"/>
    <n v="334"/>
    <n v="273.88"/>
    <x v="4"/>
    <n v="135"/>
    <n v="138.88"/>
    <n v="0.50708339418723525"/>
    <s v="Active"/>
    <s v="ACCESSORY"/>
    <s v="SPO2"/>
    <s v="SENSORS"/>
    <x v="10"/>
    <s v="NEW"/>
  </r>
  <r>
    <s v="8000-0277-01"/>
    <s v="Over Molded Internal Electrode Paddles, 2.7&quot; (6.8 cm) Dia. By 5.6&quot; (14.3 cm)(Short Shaft) (Replaces 8000-0077 And/or 8000-0017) Short Pair, Adult"/>
    <s v="EA"/>
    <n v="631"/>
    <n v="517.42000000000007"/>
    <x v="4"/>
    <n v="174.10679999999999"/>
    <n v="343.31320000000005"/>
    <n v="0.66350972130957442"/>
    <s v="Active"/>
    <s v="ACCESSORY"/>
    <s v="MFD"/>
    <s v="HANDLES_PADDLES"/>
    <x v="10"/>
    <s v="NEW"/>
  </r>
  <r>
    <s v="8000-0277-02"/>
    <s v="Over Molded Internal Electrode Paddles, 2.7&quot; (6.8 cm) Dia. By 8.1&quot; (20.6 cm) Long Pair, Adult"/>
    <s v="EA"/>
    <n v="631"/>
    <n v="517.42000000000007"/>
    <x v="4"/>
    <n v="208.94759999999999"/>
    <n v="308.47240000000011"/>
    <n v="0.59617409454601689"/>
    <s v="Active"/>
    <s v="ACCESSORY"/>
    <s v="MFD"/>
    <s v="HANDLES_PADDLES"/>
    <x v="10"/>
    <s v="NEW"/>
  </r>
  <r>
    <s v="8000-0277-03"/>
    <s v="Over Molded Internal Electrode Paddles, 2.0&quot; (5.1 cm) Dia. By 4.9&quot; (12.5 cm) Short Pair, Pediatric"/>
    <s v="EA"/>
    <n v="631"/>
    <n v="517.42000000000007"/>
    <x v="4"/>
    <n v="176.05080000000001"/>
    <n v="341.36920000000009"/>
    <n v="0.65975261876232083"/>
    <s v="Active"/>
    <s v="ACCESSORY"/>
    <s v="MFD"/>
    <s v="HANDLES_PADDLES"/>
    <x v="10"/>
    <s v="NEW"/>
  </r>
  <r>
    <s v="8000-0277-04"/>
    <s v="Over Molded Internal Electrode Paddles, 2.0&quot; (5.1 cm) Dia. By 7.4&quot; (18.7 cm)(Replaces 8000-0035) Long Pair, Pediatric"/>
    <s v="EA"/>
    <n v="631"/>
    <n v="517.42000000000007"/>
    <x v="4"/>
    <n v="213.13800000000001"/>
    <n v="304.28200000000004"/>
    <n v="0.58807545127749217"/>
    <s v="Active"/>
    <s v="ACCESSORY"/>
    <s v="MFD"/>
    <s v="HANDLES_PADDLES"/>
    <x v="10"/>
    <s v="NEW"/>
  </r>
  <r>
    <s v="8000-0277-05"/>
    <s v="Over Molded Internal Electrode Paddles, 1.6&quot; (4.0 cm) Dia. By 4.5&quot; (11.4 cm) Short Pair, Pediatric"/>
    <s v="EA"/>
    <n v="631"/>
    <n v="517.42000000000007"/>
    <x v="4"/>
    <n v="177.47640000000001"/>
    <n v="339.94360000000006"/>
    <n v="0.65699741022766811"/>
    <s v="Active"/>
    <s v="ACCESSORY"/>
    <s v="MFD"/>
    <s v="HANDLES_PADDLES"/>
    <x v="10"/>
    <s v="NEW"/>
  </r>
  <r>
    <s v="8000-0277-06"/>
    <s v="Over Molded Internal Electrode Paddles, 1.6&quot; (4.0 cm) Dia. By 7.0&quot; (17.7 cm) Long Pair, Pediatric"/>
    <s v="EA"/>
    <n v="631"/>
    <n v="517.42000000000007"/>
    <x v="4"/>
    <n v="210.74039999999999"/>
    <n v="306.67960000000005"/>
    <n v="0.59270921108577168"/>
    <s v="Active"/>
    <s v="ACCESSORY"/>
    <s v="MFD"/>
    <s v="HANDLES_PADDLES"/>
    <x v="10"/>
    <s v="NEW"/>
  </r>
  <r>
    <s v="8000-0277-07"/>
    <s v="Over Molded Internal Electrode Paddles, 1.0&quot; (2.6 cm) Dia. By 3.9&quot; (10.0 cm) Short Pair, Pediatric"/>
    <s v="EA"/>
    <n v="631"/>
    <n v="517.42000000000007"/>
    <x v="4"/>
    <n v="178.2972"/>
    <n v="339.1228000000001"/>
    <n v="0.65541107804104992"/>
    <s v="Active"/>
    <s v="ACCESSORY"/>
    <s v="MFD"/>
    <s v="HANDLES_PADDLES"/>
    <x v="10"/>
    <s v="NEW"/>
  </r>
  <r>
    <s v="8000-0277-08"/>
    <s v="Over Molded Internal Electrode Paddles, 1.0&quot; (2.6 cm) Dia. By 6.4&quot; (16.3 cm) Long Pair, Pediatric"/>
    <s v="EA"/>
    <n v="631"/>
    <n v="517.42000000000007"/>
    <x v="4"/>
    <n v="208.94759999999999"/>
    <n v="308.47240000000011"/>
    <n v="0.59617409454601689"/>
    <s v="Active"/>
    <s v="ACCESSORY"/>
    <s v="MFD"/>
    <s v="HANDLES_PADDLES"/>
    <x v="10"/>
    <s v="NEW"/>
  </r>
  <r>
    <s v="8000-0277-09"/>
    <s v="Over Molded Internal Electrode Paddles, 3.0&quot; (7.6 cm) Dia. By 5.9&quot; (15.0 cm) Short Pair, Adult"/>
    <s v="EA"/>
    <n v="631"/>
    <n v="517.42000000000007"/>
    <x v="4"/>
    <n v="178.12440000000001"/>
    <n v="339.29560000000004"/>
    <n v="0.6557450427119168"/>
    <s v="Active"/>
    <s v="ACCESSORY"/>
    <s v="MFD"/>
    <s v="HANDLES_PADDLES"/>
    <x v="10"/>
    <s v="NEW"/>
  </r>
  <r>
    <s v="8000-0277-10"/>
    <s v="Over Molded Internal Electrode Paddles, 3.0&quot; (7.6 cm) Dia. By 8.4&quot; (21.3 cm) Long Pair, Adult"/>
    <s v="EA"/>
    <n v="631"/>
    <n v="517.42000000000007"/>
    <x v="4"/>
    <n v="178.12440000000001"/>
    <n v="339.29560000000004"/>
    <n v="0.6557450427119168"/>
    <s v="Active"/>
    <s v="ACCESSORY"/>
    <s v="MFD"/>
    <s v="HANDLES_PADDLES"/>
    <x v="10"/>
    <s v="NEW"/>
  </r>
  <r>
    <s v="8000-0378"/>
    <s v="SpO2 LNCS DBI-DC8 Reusable Patient Cable / Sensor (8 Ft)"/>
    <s v="EA"/>
    <n v="663"/>
    <n v="543.66000000000008"/>
    <x v="4"/>
    <n v="286.2"/>
    <n v="257.46000000000009"/>
    <n v="0.4735680388478094"/>
    <s v="Active"/>
    <s v="ACCESSORY"/>
    <s v="SPO2"/>
    <s v="SENSORS"/>
    <x v="10"/>
    <s v="NEW"/>
  </r>
  <r>
    <s v="8000-0379"/>
    <s v="SpO2 LNCS DBI LNCS Reusable Sensor, 3ft"/>
    <s v="EA"/>
    <n v="380"/>
    <n v="311.60000000000002"/>
    <x v="4"/>
    <n v="167.4"/>
    <n v="144.20000000000002"/>
    <n v="0.46277278562259311"/>
    <s v="Active"/>
    <s v="ACCESSORY"/>
    <s v="SPO2"/>
    <s v="SENSORS"/>
    <x v="10"/>
    <s v="NEW"/>
  </r>
  <r>
    <s v="8000-0914"/>
    <s v="Shoulder Strap (Roll Cage)"/>
    <s v="EA"/>
    <n v="40"/>
    <n v="32.800000000000004"/>
    <x v="4"/>
    <n v="19.807200000000002"/>
    <n v="12.992800000000003"/>
    <n v="0.39612195121951221"/>
    <s v="Active"/>
    <s v="ACCESSORY"/>
    <s v="CASES"/>
    <s v="CASES"/>
    <x v="10"/>
    <s v="NEW"/>
  </r>
  <r>
    <s v="8011-0500"/>
    <s v="Autoclavable Handle Assembly Without Switch"/>
    <s v="EA"/>
    <n v="981"/>
    <n v="804.42000000000007"/>
    <x v="4"/>
    <n v="435.14931999999999"/>
    <n v="369.27068000000008"/>
    <n v="0.45905208721811996"/>
    <s v="Active"/>
    <s v="ACCESSORY"/>
    <s v="MFD"/>
    <s v="HANDLES_PADDLES"/>
    <x v="10"/>
    <s v="NEW"/>
  </r>
  <r>
    <s v="8011-0501-01"/>
    <s v="Autoclavable Handle Assembly with Switch"/>
    <s v="EA"/>
    <n v="981"/>
    <n v="804.42000000000007"/>
    <x v="4"/>
    <n v="484.88452000000001"/>
    <n v="319.53548000000006"/>
    <n v="0.39722468362298308"/>
    <s v="Active"/>
    <s v="ACCESSORY"/>
    <s v="MFD"/>
    <s v="HANDLES_PADDLES"/>
    <x v="10"/>
    <s v="NEW"/>
  </r>
  <r>
    <s v="8011-0501-02"/>
    <s v="Autoclavable Handle Assembly with Switch with 16' Cable"/>
    <s v="EA"/>
    <n v="981"/>
    <n v="804.42000000000007"/>
    <x v="4"/>
    <n v="535.40692000000001"/>
    <n v="269.01308000000006"/>
    <n v="0.33441868675567493"/>
    <s v="Active"/>
    <s v="ACCESSORY"/>
    <s v="MFD"/>
    <s v="HANDLES_PADDLES"/>
    <x v="10"/>
    <s v="NEW"/>
  </r>
  <r>
    <s v="8050-0030-01"/>
    <s v="SurePower 4 Bay Charging System (Requires 8300-0250-01 to Charge Propaq MD)"/>
    <s v="EA"/>
    <n v="2706"/>
    <n v="2218.92"/>
    <x v="4"/>
    <n v="1024.3474900000001"/>
    <n v="1194.57251"/>
    <n v="0.53835762893659977"/>
    <s v="Active"/>
    <s v="ACCESSORY"/>
    <s v="CHARGERS"/>
    <s v="SUREPOWER"/>
    <x v="10"/>
    <s v="NEW"/>
  </r>
  <r>
    <s v="8050-0032-01"/>
    <s v="SurePower Charger Battery Well Spacer"/>
    <s v="EA"/>
    <n v="25"/>
    <n v="20.5"/>
    <x v="4"/>
    <n v="10.706519999999999"/>
    <n v="9.7934800000000006"/>
    <n v="0.47773073170731711"/>
    <s v="Active"/>
    <s v="ACCESSORY"/>
    <s v="CHARGERS"/>
    <s v="SUREPOWER"/>
    <x v="10"/>
    <s v="NEW"/>
  </r>
  <r>
    <s v="8200-000100-01"/>
    <s v="SurePower Single Bay Charger"/>
    <s v="EA"/>
    <n v="1124"/>
    <n v="921.68000000000006"/>
    <x v="4"/>
    <n v="577.36159999999995"/>
    <n v="344.31840000000011"/>
    <n v="0.37357694644562112"/>
    <s v="Active"/>
    <s v="ACCESSORY"/>
    <s v="CHARGERS"/>
    <s v="SUREPOWER"/>
    <x v="10"/>
    <s v="NEW"/>
  </r>
  <r>
    <s v="8300-000006"/>
    <s v="DC Auxiliary Power Supply"/>
    <s v="EA"/>
    <n v="1799"/>
    <n v="1475.18"/>
    <x v="4"/>
    <n v="615.62159999999994"/>
    <n v="859.55840000000012"/>
    <n v="0.58268035087243597"/>
    <s v="Active"/>
    <s v="ACCESSORY"/>
    <s v="CHARGERS"/>
    <s v="MISC"/>
    <x v="10"/>
    <s v="NEW"/>
  </r>
  <r>
    <s v="8300-0250-01"/>
    <s v="SurePower Charger Adapter for Propaq MD Batteries"/>
    <s v="EA"/>
    <n v="351"/>
    <n v="287.82000000000005"/>
    <x v="4"/>
    <n v="113.85120000000001"/>
    <n v="173.96880000000004"/>
    <n v="0.60443610589952057"/>
    <s v="Active"/>
    <s v="ACCESSORY"/>
    <s v="CHARGERS"/>
    <s v="SUREPOWER"/>
    <x v="10"/>
    <s v="NEW"/>
  </r>
  <r>
    <s v="8300-0500-01"/>
    <s v="SurePower 4 Bay Charging System Including 4 Propaq MD Battery Charging Adapters"/>
    <s v="EA"/>
    <n v="3073"/>
    <n v="2519.86"/>
    <x v="4"/>
    <n v="1479.7522899999999"/>
    <n v="1040.1077100000002"/>
    <n v="0.41276408610002152"/>
    <s v="Active"/>
    <s v="ACCESSORY"/>
    <s v="CHARGERS"/>
    <s v="SUREPOWER"/>
    <x v="10"/>
    <s v="NEW"/>
  </r>
  <r>
    <s v="8300-0791-01"/>
    <s v="Replacement Nellcor Ds 100A Durasensor, Reusable SpO2 Finger Probe"/>
    <s v="EA"/>
    <n v="354"/>
    <n v="290.28000000000003"/>
    <x v="4"/>
    <n v="108"/>
    <n v="182.28000000000003"/>
    <n v="0.62794543199669284"/>
    <s v="Active"/>
    <s v="ACCESSORY"/>
    <s v="SPO2"/>
    <s v="SENSORS"/>
    <x v="10"/>
    <s v="NEW"/>
  </r>
  <r>
    <s v="8300-0792-01"/>
    <s v="Replacement Nellcor Dec-8 Extension Cable, Eight Foot"/>
    <s v="EA"/>
    <n v="224"/>
    <n v="183.68"/>
    <x v="4"/>
    <n v="32.4"/>
    <n v="151.28"/>
    <n v="0.82360627177700341"/>
    <s v="Active"/>
    <s v="ACCESSORY"/>
    <s v="SPO2"/>
    <s v="CABLES"/>
    <x v="10"/>
    <s v="NEW"/>
  </r>
  <r>
    <s v="8300-0805-01"/>
    <s v="Nellcor Max-Pac Adhesive SpO2 Sensor Assortment Sample Pack"/>
    <s v="EA"/>
    <n v="209"/>
    <n v="171.38000000000002"/>
    <x v="4"/>
    <n v="70.2"/>
    <n v="101.18000000000002"/>
    <n v="0.59038394211693312"/>
    <s v="Active"/>
    <s v="ACCESSORY"/>
    <s v="SPO2"/>
    <s v="SENSORS"/>
    <x v="10"/>
    <s v="NEW"/>
  </r>
  <r>
    <s v="9650-0202-01"/>
    <s v="SpO2 Operator's Guide Insert"/>
    <s v="EA"/>
    <n v="32"/>
    <n v="26.240000000000002"/>
    <x v="4"/>
    <n v="0.34560000000000002"/>
    <n v="25.894400000000001"/>
    <n v="0.98682926829268292"/>
    <s v="Active"/>
    <s v="ACCESSORY"/>
    <s v="MISC"/>
    <s v="DOC_MAN"/>
    <x v="10"/>
    <s v="NEW"/>
  </r>
  <r>
    <s v="9650-0212-01"/>
    <s v="EtCO2 Operator's Guide Insert"/>
    <s v="EA"/>
    <n v="32"/>
    <n v="26.240000000000002"/>
    <x v="4"/>
    <n v="0.378"/>
    <n v="25.862000000000002"/>
    <n v="0.98559451219512195"/>
    <s v="Active"/>
    <s v="ACCESSORY"/>
    <s v="MISC"/>
    <s v="DOC_MAN"/>
    <x v="10"/>
    <s v="NEW"/>
  </r>
  <r>
    <s v="9652-0605-01"/>
    <s v="12 Lead Pocket Reference Cards - Pocket-Sized Guide for 12-Lead Electrode Placement, Pack of 25"/>
    <s v="EA"/>
    <n v="59"/>
    <n v="48.38"/>
    <x v="4"/>
    <n v="29.473199999999999"/>
    <n v="18.906800000000004"/>
    <n v="0.39079785035138492"/>
    <s v="Active"/>
    <s v="ACCESSORY"/>
    <s v="MISC"/>
    <s v="DOC"/>
    <x v="10"/>
    <s v="NEW"/>
  </r>
  <r>
    <s v="8000-0053"/>
    <s v="Defibrillator Gel - 12 Tubes"/>
    <s v="CS"/>
    <n v="89"/>
    <n v="72.98"/>
    <x v="4"/>
    <n v="23.0688"/>
    <n v="49.911200000000008"/>
    <n v="0.6839024390243903"/>
    <s v="Active"/>
    <s v="ACCESSORY"/>
    <s v="MFD"/>
    <s v="EXTERNAL_PADDLES"/>
    <x v="11"/>
    <s v="NEW"/>
  </r>
  <r>
    <s v="8000-0294"/>
    <s v="SpO2 LNCS Adult Reusable Sensor, 1 each"/>
    <s v="EA"/>
    <n v="334"/>
    <n v="273.88"/>
    <x v="4"/>
    <n v="135"/>
    <n v="138.88"/>
    <n v="0.50708339418723525"/>
    <s v="Active"/>
    <s v="ACCESSORY"/>
    <s v="SPO2"/>
    <s v="SENSORS"/>
    <x v="12"/>
    <s v="NEW"/>
  </r>
  <r>
    <s v="8000-0295"/>
    <s v="SpO2 LNCS Pediatric Reusable Sensor, 1 each"/>
    <s v="EA"/>
    <n v="397"/>
    <n v="325.54000000000002"/>
    <x v="4"/>
    <n v="145.80000000000001"/>
    <n v="179.74"/>
    <n v="0.5521287706579836"/>
    <s v="Active"/>
    <s v="ACCESSORY"/>
    <s v="SPO2"/>
    <s v="SENSORS"/>
    <x v="12"/>
    <s v="NEW"/>
  </r>
  <r>
    <s v="9650-0215-01"/>
    <s v="12-Lead Operator's Guide Insert"/>
    <s v="EA"/>
    <n v="32"/>
    <n v="26.240000000000002"/>
    <x v="4"/>
    <n v="0.432"/>
    <n v="25.808000000000003"/>
    <n v="0.98353658536585375"/>
    <s v="Active"/>
    <s v="ACCESSORY"/>
    <s v="MISC"/>
    <s v="DOC_MAN"/>
    <x v="13"/>
    <s v="NEW"/>
  </r>
  <r>
    <s v="9650-0219-01"/>
    <s v="Invasive Blood Pressure Operator's Guide Insert"/>
    <s v="EA"/>
    <n v="32"/>
    <n v="26.240000000000002"/>
    <x v="4"/>
    <n v="0.432"/>
    <n v="25.808000000000003"/>
    <n v="0.98353658536585375"/>
    <s v="Active"/>
    <s v="ACCESSORY"/>
    <s v="MISC"/>
    <s v="DOC_MAN"/>
    <x v="13"/>
    <s v="NEW"/>
  </r>
  <r>
    <s v="9650-0220-01"/>
    <s v="Temperature Operator's Guide Insert"/>
    <s v="EA"/>
    <n v="32"/>
    <n v="26.240000000000002"/>
    <x v="4"/>
    <n v="0.48599999999999999"/>
    <n v="25.754000000000001"/>
    <n v="0.98147865853658534"/>
    <s v="Active"/>
    <s v="ACCESSORY"/>
    <s v="MISC"/>
    <s v="DOC_MAN"/>
    <x v="13"/>
    <s v="NEW"/>
  </r>
  <r>
    <s v="8000-0668"/>
    <s v="YSI Reusable Adult Esophageal/Rectal Temperature Probe"/>
    <s v="EA"/>
    <n v="142"/>
    <n v="116.44000000000001"/>
    <x v="4"/>
    <n v="37.799999999999997"/>
    <n v="78.640000000000015"/>
    <n v="0.67536928890415671"/>
    <s v="Active"/>
    <s v="ACCESSORY"/>
    <s v="TEMPERATURE"/>
    <s v="SENSORS"/>
    <x v="14"/>
    <s v="NEW"/>
  </r>
  <r>
    <s v="8000-0100"/>
    <s v="Us Power Cord(Replacement Power Cord for Base Station Charger)"/>
    <s v="EA"/>
    <n v="71"/>
    <n v="58.220000000000006"/>
    <x v="4"/>
    <n v="3.9851999999999999"/>
    <n v="54.234800000000007"/>
    <n v="0.93154929577464796"/>
    <s v="Active"/>
    <s v="ACCESSORY"/>
    <s v="CHARGERS"/>
    <s v="MISC"/>
    <x v="15"/>
    <s v="NEW"/>
  </r>
  <r>
    <s v="8000-000205"/>
    <s v="Hose, Blood Pressure Cuff, Infant/Neonate, 8 foot, ISO Connector"/>
    <s v="EA"/>
    <n v="138"/>
    <n v="113.16000000000001"/>
    <x v="4"/>
    <n v="20.476800000000001"/>
    <n v="92.683200000000014"/>
    <n v="0.81904559915164377"/>
    <s v="Active"/>
    <s v="ACCESSORY"/>
    <s v="CUFFS"/>
    <s v="CUFFS"/>
    <x v="16"/>
    <s v="NEW"/>
  </r>
  <r>
    <s v="8300-0004"/>
    <s v="Replacement AC Power Adapter / Charger, 120 - 240 Vac, 50, 60 400 Hz"/>
    <s v="EA"/>
    <n v="514"/>
    <n v="421.48"/>
    <x v="4"/>
    <n v="99.446399999999997"/>
    <n v="322.03360000000004"/>
    <n v="0.76405428490082572"/>
    <s v="Active"/>
    <s v="ACCESSORY"/>
    <s v="CHARGERS"/>
    <s v="SUREPOWER"/>
    <x v="16"/>
    <s v="NEW"/>
  </r>
  <r>
    <s v="8300-0787-01"/>
    <s v="Transducer Interface Cable with Right Angle Connector - Edwards"/>
    <s v="EA"/>
    <n v="225"/>
    <n v="184.5"/>
    <x v="4"/>
    <n v="64.605599999999995"/>
    <n v="119.8944"/>
    <n v="0.64983414634146341"/>
    <s v="Active"/>
    <s v="ACCESSORY"/>
    <s v="CABLES"/>
    <s v="IBP"/>
    <x v="16"/>
    <s v="NEW"/>
  </r>
  <r>
    <s v="8300-0788-01"/>
    <s v="Transducer Interface Cable with Right Angle Connector - Abbott"/>
    <s v="EA"/>
    <n v="173"/>
    <n v="141.86000000000001"/>
    <x v="4"/>
    <n v="28.317599999999999"/>
    <n v="113.54240000000001"/>
    <n v="0.80038347666713661"/>
    <s v="Active"/>
    <s v="ACCESSORY"/>
    <s v="CABLES"/>
    <s v="IBP"/>
    <x v="16"/>
    <s v="NEW"/>
  </r>
  <r>
    <s v="8000-000530-01"/>
    <s v="Air Medical Carrying Case"/>
    <s v="EA"/>
    <n v="468"/>
    <n v="383.76000000000005"/>
    <x v="4"/>
    <n v="215.46"/>
    <n v="168.30000000000004"/>
    <n v="0.4385553470919325"/>
    <s v="Active"/>
    <s v="ACCESSORY"/>
    <s v="CASES"/>
    <s v="CASES"/>
    <x v="17"/>
    <s v="NEW"/>
  </r>
  <r>
    <s v="8000-000787-01"/>
    <s v="Rear Bag, Paddles"/>
    <s v="EA"/>
    <n v="165"/>
    <n v="135.30000000000001"/>
    <x v="4"/>
    <n v="66.852000000000004"/>
    <n v="68.448000000000008"/>
    <n v="0.50589800443458977"/>
    <s v="Active"/>
    <s v="ACCESSORY"/>
    <s v="CASES"/>
    <s v="CASES"/>
    <x v="17"/>
    <s v="NEW"/>
  </r>
  <r>
    <s v="8000-0864-01"/>
    <s v="Propaq MD Low Profile Soft Handle"/>
    <s v="EA"/>
    <n v="81"/>
    <n v="66.42"/>
    <x v="4"/>
    <n v="26.287199999999999"/>
    <n v="40.132800000000003"/>
    <n v="0.60422764227642278"/>
    <s v="Active"/>
    <s v="ACCESSORY"/>
    <s v="CASES"/>
    <s v="CASES"/>
    <x v="17"/>
    <s v="NEW"/>
  </r>
  <r>
    <s v="8000-0891-02"/>
    <s v="Propaq MD/Propaq M with Printer - Soft Carrying Case"/>
    <s v="EA"/>
    <n v="358"/>
    <n v="293.56"/>
    <x v="4"/>
    <n v="17.215199999999999"/>
    <n v="276.34480000000002"/>
    <n v="0.94135713312440394"/>
    <s v="Active"/>
    <s v="ACCESSORY"/>
    <s v="CASES"/>
    <s v="CASES"/>
    <x v="17"/>
    <s v="NEW"/>
  </r>
  <r>
    <s v="8000-0893-01"/>
    <s v="Hardened Shipping Container, PropaqMD"/>
    <s v="EA"/>
    <n v="2420"/>
    <n v="1984.4"/>
    <x v="4"/>
    <n v="825.17399999999998"/>
    <n v="1159.2260000000001"/>
    <n v="0.5841695222737352"/>
    <s v="Active"/>
    <s v="ACCESSORY"/>
    <s v="CASES"/>
    <s v="CASES"/>
    <x v="17"/>
    <s v="NEW"/>
  </r>
  <r>
    <s v="8700-020001-01"/>
    <s v="Propaq MD Data Conversion Utility, Rev A"/>
    <s v="EA"/>
    <n v="105"/>
    <n v="86.100000000000009"/>
    <x v="4"/>
    <n v="0"/>
    <n v="86.100000000000009"/>
    <n v="1"/>
    <s v="Active"/>
    <s v="ACCESSORY"/>
    <s v="MISC"/>
    <s v="MISC"/>
    <x v="17"/>
    <s v="NEW"/>
  </r>
  <r>
    <s v="9650-0801-01"/>
    <s v="Service Manual, Propaq MD, English, Paper Format"/>
    <s v="EA"/>
    <n v="29"/>
    <n v="23.78"/>
    <x v="4"/>
    <n v="2.3544"/>
    <n v="21.425600000000003"/>
    <n v="0.90099243061396139"/>
    <s v="Active"/>
    <s v="ACCESSORY"/>
    <s v="MISC"/>
    <s v="DOC_MAN"/>
    <x v="17"/>
    <s v="NEW"/>
  </r>
  <r>
    <s v="9650-0802-01"/>
    <s v="Operator's Guide, Propaq MD, English, Paper Format"/>
    <s v="EA"/>
    <n v="29"/>
    <n v="23.78"/>
    <x v="4"/>
    <n v="1.5875999999999999"/>
    <n v="22.192400000000003"/>
    <n v="0.93323801513877214"/>
    <s v="Active"/>
    <s v="ACCESSORY"/>
    <s v="MISC"/>
    <s v="MISC"/>
    <x v="17"/>
    <s v="NEW"/>
  </r>
  <r>
    <s v="9658-0350-01"/>
    <s v="CD, Product Documentation"/>
    <s v="EA"/>
    <n v="29"/>
    <n v="23.78"/>
    <x v="4"/>
    <n v="0.89639999999999997"/>
    <n v="22.883600000000001"/>
    <n v="0.96230445752733396"/>
    <s v="Active"/>
    <s v="ACCESSORY"/>
    <s v="MISC"/>
    <s v="MISC"/>
    <x v="17"/>
    <s v="NEW"/>
  </r>
  <r>
    <s v="9658-0351-01"/>
    <s v="Operator's Guide, Propaq MD, English, CD Rom Format"/>
    <s v="EA"/>
    <n v="29"/>
    <n v="23.78"/>
    <x v="4"/>
    <n v="0.88560000000000005"/>
    <n v="22.894400000000001"/>
    <n v="0.96275862068965512"/>
    <s v="Active"/>
    <s v="ACCESSORY"/>
    <s v="MISC"/>
    <s v="DOC_MAN"/>
    <x v="17"/>
    <s v="NEW"/>
  </r>
  <r>
    <s v="9680-002002-01"/>
    <s v="Royal Blue Air Medical Propaq MD/M Cable Sleeve"/>
    <s v="EA"/>
    <n v="55"/>
    <n v="45.1"/>
    <x v="4"/>
    <n v="3.9096000000000002"/>
    <n v="41.190400000000004"/>
    <n v="0.91331263858093137"/>
    <s v="Active"/>
    <s v="ACCESSORY"/>
    <s v="MISC"/>
    <s v="MISC"/>
    <x v="17"/>
    <s v="NEW"/>
  </r>
  <r>
    <s v="8000-000874"/>
    <s v="Ethernet Adapter"/>
    <s v="EA"/>
    <n v="1132"/>
    <n v="928.24000000000012"/>
    <x v="4"/>
    <n v="273.04494999999997"/>
    <n v="655.19505000000015"/>
    <n v="0.70584660217185213"/>
    <s v="Active"/>
    <s v="ACCESSORY"/>
    <s v="DATA_COMM"/>
    <s v="DATA_COMM"/>
    <x v="18"/>
    <s v="NEW"/>
  </r>
  <r>
    <s v="8000-002005-01"/>
    <s v="Cable Sleeve, Royal Blue"/>
    <s v="EA"/>
    <n v="58"/>
    <n v="47.56"/>
    <x v="4"/>
    <n v="3.9096000000000002"/>
    <n v="43.650400000000005"/>
    <n v="0.91779646761984868"/>
    <s v="Active"/>
    <s v="ACCESSORY"/>
    <s v="CASES"/>
    <s v="CASES"/>
    <x v="18"/>
    <s v="NEW"/>
  </r>
  <r>
    <s v="8000-0580-01"/>
    <s v="Six Hour Rechargeable SurePower II Smart Battery (Six Hour Rechargeable Smart Battery)"/>
    <s v="EA"/>
    <n v="572"/>
    <n v="469.04"/>
    <x v="4"/>
    <n v="171.29772"/>
    <n v="297.74228000000005"/>
    <n v="0.6347908067542215"/>
    <s v="Active"/>
    <s v="ACCESSORY"/>
    <s v="BATTERIES"/>
    <s v="LI_ION"/>
    <x v="18"/>
    <s v="NEW"/>
  </r>
  <r>
    <s v="8000-0670"/>
    <s v="YSI Reusable Adult Skin Temperature Probe"/>
    <s v="EA"/>
    <n v="138"/>
    <n v="113.16000000000001"/>
    <x v="4"/>
    <n v="60.48"/>
    <n v="52.680000000000014"/>
    <n v="0.46553552492046668"/>
    <s v="Active"/>
    <s v="ACCESSORY"/>
    <s v="TEMPERATURE"/>
    <s v="SENSORS"/>
    <x v="18"/>
    <s v="NEW"/>
  </r>
  <r>
    <s v="8000-0671"/>
    <s v="YSI Reusable Pediatric Skin Temperature Probe"/>
    <s v="EA"/>
    <n v="138"/>
    <n v="113.16000000000001"/>
    <x v="4"/>
    <n v="90.72"/>
    <n v="22.440000000000012"/>
    <n v="0.19830328738069999"/>
    <s v="Active"/>
    <s v="ACCESSORY"/>
    <s v="TEMPERATURE"/>
    <s v="SENSORS"/>
    <x v="18"/>
    <s v="NEW"/>
  </r>
  <r>
    <s v="8000-0675"/>
    <s v="2 - Channel Y-Adaptor"/>
    <s v="EA"/>
    <n v="66"/>
    <n v="54.120000000000005"/>
    <x v="4"/>
    <n v="43.313600000000001"/>
    <n v="10.806400000000004"/>
    <n v="0.19967479674796754"/>
    <s v="Active"/>
    <s v="ACCESSORY"/>
    <s v="MISC"/>
    <s v="MISC"/>
    <x v="18"/>
    <s v="NEW"/>
  </r>
  <r>
    <s v="8000-0684"/>
    <s v="12-Lead ECG Simulator with IBP Channel"/>
    <s v="EA"/>
    <n v="1600"/>
    <n v="1312"/>
    <x v="4"/>
    <n v="444.89519999999999"/>
    <n v="867.10480000000007"/>
    <n v="0.66090304878048789"/>
    <s v="Active"/>
    <s v="ACCESSORY"/>
    <s v="TRAINING"/>
    <s v="MISC"/>
    <x v="18"/>
    <s v="NEW"/>
  </r>
  <r>
    <s v="8000-0895"/>
    <s v="Cuff Kit with Welch Allyn Small Adult, Large Adult and Thigh Cuffs"/>
    <s v="EA"/>
    <n v="173"/>
    <n v="141.86000000000001"/>
    <x v="4"/>
    <n v="71.441999999999993"/>
    <n v="70.418000000000021"/>
    <n v="0.49639080783871431"/>
    <s v="Active"/>
    <s v="ACCESSORY"/>
    <s v="CUFFS"/>
    <s v="CUFFS"/>
    <x v="18"/>
    <s v="NEW"/>
  </r>
  <r>
    <s v="8300-0002-01"/>
    <s v="Dual Lumen NIBP 10 Foot Hose"/>
    <s v="EA"/>
    <n v="138"/>
    <n v="113.16000000000001"/>
    <x v="4"/>
    <n v="32.259599999999999"/>
    <n v="80.900400000000019"/>
    <n v="0.71492046659597042"/>
    <s v="Active"/>
    <s v="ACCESSORY"/>
    <s v="CUFFS"/>
    <s v="CUFFS"/>
    <x v="18"/>
    <s v="NEW"/>
  </r>
  <r>
    <s v="8300-0002-02"/>
    <s v="Dual Lumen NIBP Tubing Assembly, 5 FT"/>
    <s v="EA"/>
    <n v="138"/>
    <n v="113.16000000000001"/>
    <x v="4"/>
    <n v="40.338000000000001"/>
    <n v="72.822000000000003"/>
    <n v="0.64353128313891828"/>
    <s v="Active"/>
    <s v="ACCESSORY"/>
    <s v="CUFFS"/>
    <s v="CUFFS"/>
    <x v="18"/>
    <s v="NEW"/>
  </r>
  <r>
    <s v="8300-0800-01"/>
    <s v="3-Lead ECG Cable - AAMI with Low Profile Propaq MD Connector"/>
    <s v="EA"/>
    <n v="144"/>
    <n v="118.08000000000001"/>
    <x v="4"/>
    <n v="33.058799999999998"/>
    <n v="85.021200000000022"/>
    <n v="0.72003048780487811"/>
    <s v="Active"/>
    <s v="ACCESSORY"/>
    <s v="ECG"/>
    <s v="3_LEAD"/>
    <x v="18"/>
    <s v="NEW"/>
  </r>
  <r>
    <s v="8300-0800-12"/>
    <s v="3-Lead ECG Cable - IEC with Low Profile Propaq MD Connector"/>
    <s v="EA"/>
    <n v="144"/>
    <n v="118.08000000000001"/>
    <x v="4"/>
    <n v="33.058799999999998"/>
    <n v="85.021200000000022"/>
    <n v="0.72003048780487811"/>
    <s v="Active"/>
    <s v="ACCESSORY"/>
    <s v="ECG"/>
    <s v="3_LEAD"/>
    <x v="18"/>
    <s v="NEW"/>
  </r>
  <r>
    <s v="8300-0801-01"/>
    <s v="5-Lead ECG Cable - AAMI with Low Profile Propaq MD Connector"/>
    <s v="EA"/>
    <n v="202"/>
    <n v="165.64000000000001"/>
    <x v="4"/>
    <n v="39.949199999999998"/>
    <n v="125.69080000000002"/>
    <n v="0.75881912581502065"/>
    <s v="Active"/>
    <s v="ACCESSORY"/>
    <s v="ECG"/>
    <s v="5_LEAD"/>
    <x v="18"/>
    <s v="NEW"/>
  </r>
  <r>
    <s v="8300-0801-12"/>
    <s v="5-Lead ECG Cable - IEC with Low Profile Propaq MD Connector"/>
    <s v="EA"/>
    <n v="202"/>
    <n v="165.64000000000001"/>
    <x v="4"/>
    <n v="64.400400000000005"/>
    <n v="101.23960000000001"/>
    <n v="0.6112026080656846"/>
    <s v="Active"/>
    <s v="ACCESSORY"/>
    <s v="ECG"/>
    <s v="5_LEAD"/>
    <x v="18"/>
    <s v="NEW"/>
  </r>
  <r>
    <s v="8300-0802-01"/>
    <s v="12-Lead One Step ECG Cable - AAMI Includes 4-Lead Trunk Cable and Removable Precordial 6 Lead Set"/>
    <s v="EA"/>
    <n v="375"/>
    <n v="307.5"/>
    <x v="4"/>
    <n v="58.276800000000001"/>
    <n v="249.22319999999999"/>
    <n v="0.81048195121951216"/>
    <s v="Active"/>
    <s v="ACCESSORY"/>
    <s v="ECG"/>
    <s v="12_LEAD"/>
    <x v="18"/>
    <s v="NEW"/>
  </r>
  <r>
    <s v="8300-0802-12"/>
    <s v="12-Lead One Step ECG Cable - IEC Includes 4-Lead Trunk Cable and Removable Precordial 6 Lead Set"/>
    <s v="EA"/>
    <n v="375"/>
    <n v="307.5"/>
    <x v="4"/>
    <n v="58.276800000000001"/>
    <n v="249.22319999999999"/>
    <n v="0.81048195121951216"/>
    <s v="Active"/>
    <s v="ACCESSORY"/>
    <s v="ECG"/>
    <s v="12_LEAD"/>
    <x v="18"/>
    <s v="NEW"/>
  </r>
  <r>
    <s v="8300-0803-01"/>
    <s v="Replacement 4-Lead Trunk Cable - AAMI"/>
    <s v="EA"/>
    <n v="173"/>
    <n v="141.86000000000001"/>
    <x v="4"/>
    <n v="39.463200000000001"/>
    <n v="102.39680000000001"/>
    <n v="0.72181587480614695"/>
    <s v="Active"/>
    <s v="ACCESSORY"/>
    <s v="ECG"/>
    <s v="4_LEAD"/>
    <x v="18"/>
    <s v="NEW"/>
  </r>
  <r>
    <s v="8300-0803-12"/>
    <s v="Replacement 4-Lead Trunk Cable - IEC"/>
    <s v="EA"/>
    <n v="191"/>
    <n v="156.62"/>
    <x v="4"/>
    <n v="56.613599999999998"/>
    <n v="100.00640000000001"/>
    <n v="0.63852892350913049"/>
    <s v="Active"/>
    <s v="ACCESSORY"/>
    <s v="ECG"/>
    <s v="4_LEAD"/>
    <x v="18"/>
    <s v="NEW"/>
  </r>
  <r>
    <s v="8300-0804-01"/>
    <s v="V Lead Patient Cable for 12 Lead ECG(Replacement Precordial 6 Lead Cable - AAMI)"/>
    <s v="EA"/>
    <n v="202"/>
    <n v="165.64000000000001"/>
    <x v="4"/>
    <n v="23.846399999999999"/>
    <n v="141.79360000000003"/>
    <n v="0.85603477420912832"/>
    <s v="Active"/>
    <s v="ACCESSORY"/>
    <s v="ECG"/>
    <s v="12_LEAD"/>
    <x v="18"/>
    <s v="NEW"/>
  </r>
  <r>
    <s v="8300-0804-12"/>
    <s v="Replacement Precordial 6 Lead Cable - IEC"/>
    <s v="EA"/>
    <n v="202"/>
    <n v="165.64000000000001"/>
    <x v="4"/>
    <n v="23.846399999999999"/>
    <n v="141.79360000000003"/>
    <n v="0.85603477420912832"/>
    <s v="Active"/>
    <s v="ACCESSORY"/>
    <s v="ECG"/>
    <s v="5_LEAD"/>
    <x v="18"/>
    <s v="NEW"/>
  </r>
  <r>
    <s v="REUSE-07-1MQ"/>
    <s v="Infant Cuff, 9 - 13 cm, Single Tube with Twist-Lock Connector, Each"/>
    <s v="EA"/>
    <n v="58"/>
    <n v="47.56"/>
    <x v="4"/>
    <n v="21.87"/>
    <n v="25.69"/>
    <n v="0.54015979814970561"/>
    <s v="Active"/>
    <s v="ACCESSORY"/>
    <s v="CUFFS"/>
    <s v="CUFFS"/>
    <x v="18"/>
    <s v="NEW"/>
  </r>
  <r>
    <s v="REUSE-07-2MQ"/>
    <s v="Infant Cuff, 9 -13 cm, 2-Tube with Twist Lock Connector, Each"/>
    <s v="EA"/>
    <n v="58"/>
    <n v="47.56"/>
    <x v="4"/>
    <n v="16.783200000000001"/>
    <n v="30.776800000000001"/>
    <n v="0.64711522287636669"/>
    <s v="Active"/>
    <s v="ACCESSORY"/>
    <s v="CUFFS"/>
    <s v="CUFFS"/>
    <x v="18"/>
    <s v="NEW"/>
  </r>
  <r>
    <s v="REUSE-08-1MQ"/>
    <s v="Small Child Cuff, 12-16 cm, Single Tube with Twist-Lock Connector, Each"/>
    <s v="EA"/>
    <n v="58"/>
    <n v="47.56"/>
    <x v="4"/>
    <n v="21.87"/>
    <n v="25.69"/>
    <n v="0.54015979814970561"/>
    <s v="Active"/>
    <s v="ACCESSORY"/>
    <s v="CUFFS"/>
    <s v="CUFFS"/>
    <x v="18"/>
    <s v="NEW"/>
  </r>
  <r>
    <s v="REUSE-08-2MQ"/>
    <s v="Small Child Cuff, 12 - 16 cm, 2-Tube with Twist Lock Connector, Each"/>
    <s v="EA"/>
    <n v="58"/>
    <n v="47.56"/>
    <x v="4"/>
    <n v="16.783200000000001"/>
    <n v="30.776800000000001"/>
    <n v="0.64711522287636669"/>
    <s v="Active"/>
    <s v="ACCESSORY"/>
    <s v="CUFFS"/>
    <s v="CUFFS"/>
    <x v="18"/>
    <s v="NEW"/>
  </r>
  <r>
    <s v="REUSE-09-1MQ"/>
    <s v="Child Cuff, 15 - 21 cm, Single Tube with Twist-Lock Connector, Each"/>
    <s v="EA"/>
    <n v="58"/>
    <n v="47.56"/>
    <x v="4"/>
    <n v="2.9159999999999999"/>
    <n v="44.644000000000005"/>
    <n v="0.93868797308662744"/>
    <s v="Active"/>
    <s v="ACCESSORY"/>
    <s v="CUFFS"/>
    <s v="CUFFS"/>
    <x v="18"/>
    <s v="NEW"/>
  </r>
  <r>
    <s v="REUSE-09-2MQ"/>
    <s v="Child Cuff, 15 - 21 cm, 2-Tube with Twist Lock Connector, Each"/>
    <s v="EA"/>
    <n v="58"/>
    <n v="47.56"/>
    <x v="4"/>
    <n v="17.377199999999998"/>
    <n v="30.182800000000004"/>
    <n v="0.63462573591253157"/>
    <s v="Active"/>
    <s v="ACCESSORY"/>
    <s v="CUFFS"/>
    <s v="CUFFS"/>
    <x v="18"/>
    <s v="NEW"/>
  </r>
  <r>
    <s v="REUSE-10-1MQ"/>
    <s v="Small Adult Cuff, 20 - 26 cm, Single Tube with Twist-Lock Connector, Each"/>
    <s v="EA"/>
    <n v="58"/>
    <n v="47.56"/>
    <x v="4"/>
    <n v="24.3"/>
    <n v="23.26"/>
    <n v="0.48906644238856184"/>
    <s v="Active"/>
    <s v="ACCESSORY"/>
    <s v="CUFFS"/>
    <s v="CUFFS"/>
    <x v="18"/>
    <s v="NEW"/>
  </r>
  <r>
    <s v="REUSE-10-2MQ"/>
    <s v="Small Adult Cuff, 20 - 26 cm, 2-Tube with Twist Lock Connector, Each"/>
    <s v="EA"/>
    <n v="58"/>
    <n v="47.56"/>
    <x v="4"/>
    <n v="17.9712"/>
    <n v="29.588800000000003"/>
    <n v="0.62213624894869646"/>
    <s v="Active"/>
    <s v="ACCESSORY"/>
    <s v="CUFFS"/>
    <s v="CUFFS"/>
    <x v="18"/>
    <s v="NEW"/>
  </r>
  <r>
    <s v="REUSE-11-1HP"/>
    <s v="Adult Cuff, 25 - 34cm, Single Tube with Bayonet Connector, Each"/>
    <s v="EA"/>
    <n v="58"/>
    <n v="47.56"/>
    <x v="4"/>
    <n v="24.3"/>
    <n v="23.26"/>
    <n v="0.48906644238856184"/>
    <s v="Active"/>
    <s v="ACCESSORY"/>
    <s v="CUFFS"/>
    <s v="CUFFS"/>
    <x v="18"/>
    <s v="NEW"/>
  </r>
  <r>
    <s v="REUSE-11-1MQ"/>
    <s v="Adult Cuff, 25 - 34 cm, Single Tube with Twist-Lock Connector, Each"/>
    <s v="EA"/>
    <n v="0"/>
    <n v="0"/>
    <x v="4"/>
    <n v="18.5625"/>
    <n v="-18.5625"/>
    <e v="#DIV/0!"/>
    <s v="Active"/>
    <s v="ACCESSORY"/>
    <s v="CUFFS"/>
    <s v="CUFFS"/>
    <x v="18"/>
    <s v="NEW"/>
  </r>
  <r>
    <s v="REUSE-11-2MQ"/>
    <s v="Adult Cuff, 25 - 34 cm, 2-Tube with Twist Lock Connector, Each"/>
    <s v="EA"/>
    <n v="58"/>
    <n v="47.56"/>
    <x v="4"/>
    <n v="18.565200000000001"/>
    <n v="28.994800000000001"/>
    <n v="0.60964676198486123"/>
    <s v="Active"/>
    <s v="ACCESSORY"/>
    <s v="CUFFS"/>
    <s v="CUFFS"/>
    <x v="18"/>
    <s v="NEW"/>
  </r>
  <r>
    <s v="REUSE-11L-2MQ"/>
    <s v="Adult Long Cuff, 25 - 34 cm, 2-Tube with Twist Lock Connector, Each"/>
    <s v="EA"/>
    <n v="58"/>
    <n v="47.56"/>
    <x v="4"/>
    <n v="21.686399999999999"/>
    <n v="25.873600000000003"/>
    <n v="0.5440201850294365"/>
    <s v="Active"/>
    <s v="ACCESSORY"/>
    <s v="CUFFS"/>
    <s v="CUFFS"/>
    <x v="18"/>
    <s v="NEW"/>
  </r>
  <r>
    <s v="REUSE-12-1MQ"/>
    <s v="Large Adult Cuff, 32 - 43 cm, Single Tube with Twist-Lock Connector, Each"/>
    <s v="EA"/>
    <n v="0"/>
    <n v="0"/>
    <x v="4"/>
    <n v="24.3"/>
    <n v="-24.3"/>
    <e v="#DIV/0!"/>
    <s v="Active"/>
    <s v="ACCESSORY"/>
    <s v="CUFFS"/>
    <s v="CUFFS"/>
    <x v="18"/>
    <s v="NEW"/>
  </r>
  <r>
    <s v="REUSE-12-2MQ"/>
    <s v="Large Adult Cuff, 32 - 43 cm, 2-Tube with Twist Lock Connector, Each"/>
    <s v="EA"/>
    <n v="58"/>
    <n v="47.56"/>
    <x v="4"/>
    <n v="21.092400000000001"/>
    <n v="26.467600000000001"/>
    <n v="0.55650967199327162"/>
    <s v="Active"/>
    <s v="ACCESSORY"/>
    <s v="CUFFS"/>
    <s v="CUFFS"/>
    <x v="18"/>
    <s v="NEW"/>
  </r>
  <r>
    <s v="REUSE-12L-2MQ"/>
    <s v="Large Adult Long Cuff, 32 - 43 cm, 2-Tube with Twist Lock Connector, Each"/>
    <s v="EA"/>
    <n v="58"/>
    <n v="47.56"/>
    <x v="4"/>
    <n v="24.2028"/>
    <n v="23.357200000000002"/>
    <n v="0.49111017661900758"/>
    <s v="Active"/>
    <s v="ACCESSORY"/>
    <s v="CUFFS"/>
    <s v="CUFFS"/>
    <x v="18"/>
    <s v="NEW"/>
  </r>
  <r>
    <s v="REUSE-13-1MQ"/>
    <s v="Adult Thigh Cuff, 40 - 55 cm, Single Tube with Twist-Lock Connector, Each"/>
    <s v="EA"/>
    <n v="59"/>
    <n v="48.38"/>
    <x v="4"/>
    <n v="41.31"/>
    <n v="7.07"/>
    <n v="0.14613476643241008"/>
    <s v="Active"/>
    <s v="ACCESSORY"/>
    <s v="CUFFS"/>
    <s v="CUFFS"/>
    <x v="18"/>
    <s v="NEW"/>
  </r>
  <r>
    <s v="REUSE-13-2MQ"/>
    <s v="Adult Thigh Cuff,  40 - 55 cm, 2-Tube with Twist Lock Connector, Each"/>
    <s v="EA"/>
    <n v="58"/>
    <n v="47.56"/>
    <x v="4"/>
    <n v="32.378399999999999"/>
    <n v="15.181600000000003"/>
    <n v="0.31920941968040373"/>
    <s v="Active"/>
    <s v="ACCESSORY"/>
    <s v="CUFFS"/>
    <s v="CUFFS"/>
    <x v="18"/>
    <s v="NEW"/>
  </r>
  <r>
    <s v="8000-0298"/>
    <s v="SpO2 LNCS Reusable Patient Cable (4 Ft)"/>
    <s v="EA"/>
    <n v="255"/>
    <n v="216.75"/>
    <x v="0"/>
    <n v="108"/>
    <n v="108.75"/>
    <n v="0.5017301038062284"/>
    <s v="Active"/>
    <s v="ACCESSORY"/>
    <s v="SPO2"/>
    <s v="CABLES"/>
    <x v="19"/>
    <s v="NEW"/>
  </r>
  <r>
    <s v="8009-0749"/>
    <s v="OneStep CPR Cable (Supports Real CPR Help)"/>
    <s v="EA"/>
    <n v="565"/>
    <n v="480.25"/>
    <x v="0"/>
    <n v="254.10901999999999"/>
    <n v="226.14098000000001"/>
    <n v="0.47088179073399272"/>
    <s v="Active"/>
    <s v="ACCESSORY"/>
    <s v="CABLES"/>
    <s v="MFC"/>
    <x v="19"/>
    <s v="NEW"/>
  </r>
  <r>
    <s v="8009-0020"/>
    <s v="CPR D padz and CPR Stat padz connector for OneStep Cable"/>
    <s v="EA"/>
    <n v="438"/>
    <n v="359.16"/>
    <x v="4"/>
    <n v="155.64959999999999"/>
    <n v="203.51040000000003"/>
    <n v="0.56662880053458076"/>
    <s v="Active"/>
    <s v="ACCESSORY"/>
    <s v="CABLES"/>
    <s v="CONNECTOR"/>
    <x v="20"/>
    <s v="NEW"/>
  </r>
  <r>
    <s v="8009-0751-01"/>
    <s v="See-Thru CPR Simulator"/>
    <s v="EA"/>
    <n v="557"/>
    <n v="456.74"/>
    <x v="4"/>
    <n v="313.2"/>
    <n v="143.54000000000002"/>
    <n v="0.31427070105530502"/>
    <s v="Active"/>
    <s v="ACCESSORY"/>
    <s v="TRAINING"/>
    <s v="MISC"/>
    <x v="21"/>
    <s v="NEW"/>
  </r>
  <r>
    <s v="8000-000371"/>
    <s v="Rainbow Adult Reusable Patient Sensor for SpO2, SpCO, SPMet"/>
    <s v="EA"/>
    <n v="957"/>
    <n v="784.74"/>
    <x v="4"/>
    <n v="378"/>
    <n v="406.74"/>
    <n v="0.51831179753803813"/>
    <s v="Active"/>
    <s v="ACCESSORY"/>
    <s v="SPO2"/>
    <s v="SENSORS"/>
    <x v="22"/>
    <s v="NEW"/>
  </r>
  <r>
    <s v="8000-000372"/>
    <s v="Rainbow Pediatric Reusable Patient Sensor for SpO2, SpCO, SPMet"/>
    <s v="EA"/>
    <n v="957"/>
    <n v="784.74"/>
    <x v="4"/>
    <n v="415.8"/>
    <n v="368.94"/>
    <n v="0.4701429772918419"/>
    <s v="Active"/>
    <s v="ACCESSORY"/>
    <s v="SPO2"/>
    <s v="SENSORS"/>
    <x v="22"/>
    <s v="NEW"/>
  </r>
  <r>
    <s v="8000-000460"/>
    <s v="Red MNC Patient Cable, 4 Ft."/>
    <s v="EA"/>
    <n v="538"/>
    <n v="441.16"/>
    <x v="4"/>
    <n v="297"/>
    <n v="144.16000000000003"/>
    <n v="0.32677486626167379"/>
    <s v="Active"/>
    <s v="ACCESSORY"/>
    <s v="SPO2"/>
    <s v="CABLES"/>
    <x v="22"/>
    <s v="NEW"/>
  </r>
  <r>
    <s v="8000-000467"/>
    <s v="Rainbow, DCI SC-400, Pediatric Reusable Finger Sensor,  SpHb, SpO2, SPMet, 3ft"/>
    <s v="EA"/>
    <n v="2034"/>
    <n v="1667.88"/>
    <x v="4"/>
    <n v="669.6"/>
    <n v="998.28000000000009"/>
    <n v="0.59853226850852581"/>
    <s v="Active"/>
    <s v="ACCESSORY"/>
    <s v="SPO2"/>
    <s v="SENSORS"/>
    <x v="22"/>
    <s v="NEW"/>
  </r>
  <r>
    <s v="8000-000903-01"/>
    <s v="Power Extension Cable"/>
    <s v="EA"/>
    <n v="133"/>
    <n v="109.06"/>
    <x v="4"/>
    <n v="43.9236"/>
    <n v="65.136400000000009"/>
    <n v="0.59725288831835699"/>
    <s v="Active"/>
    <s v="ACCESSORY"/>
    <s v="CHARGERS"/>
    <s v="MISC"/>
    <x v="22"/>
    <s v="NEW"/>
  </r>
  <r>
    <s v="8000-001392"/>
    <s v="RAINBOW RC-4, 4FT REUSABLE EMS PATIENT CABLE (REF: 4481)"/>
    <s v="EA"/>
    <n v="278"/>
    <n v="227.96"/>
    <x v="4"/>
    <n v="129.6"/>
    <n v="98.360000000000014"/>
    <n v="0.43147920687839975"/>
    <s v="Active"/>
    <s v="ACCESSORY"/>
    <s v="SPO2"/>
    <s v="CABLES"/>
    <x v="22"/>
    <s v="NEW"/>
  </r>
  <r>
    <s v="8000-001464"/>
    <s v="Rainbow, DCI SC-200, Adult Reusable Finger Sensor, SpHb, SpO2, SPMet, 3ft"/>
    <s v="EA"/>
    <n v="1014"/>
    <n v="831.48"/>
    <x v="4"/>
    <n v="388.8"/>
    <n v="442.68"/>
    <n v="0.53240005772838794"/>
    <s v="Active"/>
    <s v="ACCESSORY"/>
    <s v="SPO2"/>
    <s v="SENSORS"/>
    <x v="22"/>
    <s v="NEW"/>
  </r>
  <r>
    <s v="8000-001465"/>
    <s v="Rainbow, DCI SC-200, Pediatric Reusable Finger Sensor, SpHb, SpO2, SPMet, 3ft"/>
    <s v="EA"/>
    <n v="1014"/>
    <n v="831.48"/>
    <x v="4"/>
    <n v="388.8"/>
    <n v="442.68"/>
    <n v="0.53240005772838794"/>
    <s v="Active"/>
    <s v="ACCESSORY"/>
    <s v="SPO2"/>
    <s v="SENSORS"/>
    <x v="22"/>
    <s v="NEW"/>
  </r>
  <r>
    <s v="8000-001466"/>
    <s v="Rainbow, DCI SC-400, Adult Reusable Finger Sensor, SpHb, SpO2, SPMet, 3ft"/>
    <s v="EA"/>
    <n v="2034"/>
    <n v="1667.88"/>
    <x v="4"/>
    <n v="669.6"/>
    <n v="998.28000000000009"/>
    <n v="0.59853226850852581"/>
    <s v="Active"/>
    <s v="ACCESSORY"/>
    <s v="SPO2"/>
    <s v="SENSORS"/>
    <x v="22"/>
    <s v="NEW"/>
  </r>
  <r>
    <s v="8000-0330"/>
    <s v="SpO2 Rainbow Reusable Patient Cable: Connects to LNCS Single use and Reusable Sensors, 4ft (Red 4' Reusable Patient Cable - Connects to LNCS Single use and Reusable Sensors)"/>
    <s v="EA"/>
    <n v="334"/>
    <n v="273.88"/>
    <x v="4"/>
    <n v="118.8"/>
    <n v="155.07999999999998"/>
    <n v="0.56623338688476699"/>
    <s v="Active"/>
    <s v="ACCESSORY"/>
    <s v="SPO2"/>
    <s v="CABLES"/>
    <x v="22"/>
    <s v="NEW"/>
  </r>
  <r>
    <s v="8000-0331"/>
    <s v="SpO2 Rainbow Reusable Patient Cable: Connects to LNCS Single use and Reusable Sensors, 10ft (Red 10' Reusable Patient Cable - Connects to LNCS Single use and Reusable Sensors)"/>
    <s v="EA"/>
    <n v="391"/>
    <n v="320.62"/>
    <x v="4"/>
    <n v="118.8"/>
    <n v="201.82"/>
    <n v="0.62946790593225621"/>
    <s v="Active"/>
    <s v="ACCESSORY"/>
    <s v="SPO2"/>
    <s v="CABLES"/>
    <x v="22"/>
    <s v="NEW"/>
  </r>
  <r>
    <s v="8000-0332"/>
    <s v="SpO2 Rainbow DCI Adult Reusable Patient Cable/Sensor, 3ft (Red 3' DCI Adult Reusable Patient Cable / Sensor )"/>
    <s v="EA"/>
    <n v="391"/>
    <n v="320.62"/>
    <x v="4"/>
    <n v="140.4"/>
    <n v="180.22"/>
    <n v="0.56209843428357553"/>
    <s v="Active"/>
    <s v="ACCESSORY"/>
    <s v="SPO2"/>
    <s v="CABLES"/>
    <x v="22"/>
    <s v="NEW"/>
  </r>
  <r>
    <s v="8000-0333"/>
    <s v="SpO2 Rainbow DCI Pediatric Reusable Patient Cable/Sensor, 3ft (Red 3' DCI Pediatric Reusable Patient Cable / Sensor )"/>
    <s v="EA"/>
    <n v="448"/>
    <n v="367.36"/>
    <x v="4"/>
    <n v="151.19999999999999"/>
    <n v="216.16000000000003"/>
    <n v="0.58841463414634154"/>
    <s v="Active"/>
    <s v="ACCESSORY"/>
    <s v="SPO2"/>
    <s v="CABLES"/>
    <x v="22"/>
    <s v="NEW"/>
  </r>
  <r>
    <s v="8000-0334"/>
    <s v="SpO2 Rainbow DCI Adult Reusable Patient Cable/Sensor, 12ft (Red 12' DCI Adult Reusable Patient Cable / Sensor)"/>
    <s v="EA"/>
    <n v="674"/>
    <n v="552.68000000000006"/>
    <x v="4"/>
    <n v="275.39999999999998"/>
    <n v="277.28000000000009"/>
    <n v="0.50170080335818201"/>
    <s v="Active"/>
    <s v="ACCESSORY"/>
    <s v="SPO2"/>
    <s v="CABLES"/>
    <x v="22"/>
    <s v="NEW"/>
  </r>
  <r>
    <s v="8000-0335"/>
    <s v="SpO2 Rainbow DCI Pediatric Reusable Patient Cable/Sensor, 12ft (Red 12' DCI Pediatric Reusable Patient Cable / Sensor)"/>
    <s v="EA"/>
    <n v="731"/>
    <n v="599.42000000000007"/>
    <x v="4"/>
    <n v="286.2"/>
    <n v="313.22000000000008"/>
    <n v="0.52253845383871078"/>
    <s v="Active"/>
    <s v="ACCESSORY"/>
    <s v="SPO2"/>
    <s v="CABLES"/>
    <x v="22"/>
    <s v="NEW"/>
  </r>
  <r>
    <s v="8000-0341"/>
    <s v="SpO2/SpCO/SPMet Rainbow Patient Cable: Connects to Single use Sensors (4 Ft) (Rainbow 4' Reusable Patient Cable - Connects to Rainbow 2 Piece Sensors )"/>
    <s v="EA"/>
    <n v="278"/>
    <n v="227.96"/>
    <x v="4"/>
    <n v="118.8"/>
    <n v="109.16000000000001"/>
    <n v="0.47885593963853312"/>
    <s v="Active"/>
    <s v="ACCESSORY"/>
    <s v="SPO2"/>
    <s v="CABLES"/>
    <x v="22"/>
    <s v="NEW"/>
  </r>
  <r>
    <s v="8000-0342"/>
    <s v="SpO2/SpCO/SPMet Rainbow Patient Cable: Connects to Single use Sensors (12 Ft) (Rainbow 12' Reusable Patient Cable - Connects to Rainbow 2 Piece Sensors)"/>
    <s v="EA"/>
    <n v="334"/>
    <n v="273.88"/>
    <x v="4"/>
    <n v="151.19999999999999"/>
    <n v="122.68"/>
    <n v="0.44793340148970356"/>
    <s v="Active"/>
    <s v="ACCESSORY"/>
    <s v="SPO2"/>
    <s v="CABLES"/>
    <x v="22"/>
    <s v="NEW"/>
  </r>
  <r>
    <s v="8000-0343"/>
    <s v="SpO2/SpCO/SPMet Rainbow DCI Adult Reusable Patient Cable/Sensor (8 Ft) (Rainbow 8' DCI Adult Reusable Patient Cable / Sensor )"/>
    <s v="EA"/>
    <n v="1014"/>
    <n v="831.48"/>
    <x v="4"/>
    <n v="486"/>
    <n v="345.48"/>
    <n v="0.41550007216048496"/>
    <s v="Active"/>
    <s v="ACCESSORY"/>
    <s v="SPO2"/>
    <s v="CABLES_SENSORS"/>
    <x v="22"/>
    <s v="NEW"/>
  </r>
  <r>
    <s v="8000-0344"/>
    <s v="SpO2/SpCO/SPMet Rainbow DCI Adult Reusable Patient Cable/Sensor (12 Ft) (Rainbow 12' DCI Adult Reusable Patient Cable / Sensor )"/>
    <s v="EA"/>
    <n v="1241"/>
    <n v="1017.6200000000001"/>
    <x v="4"/>
    <n v="577.79999999999995"/>
    <n v="439.82000000000016"/>
    <n v="0.43220455572807148"/>
    <s v="Active"/>
    <s v="ACCESSORY"/>
    <s v="SPO2"/>
    <s v="CABLES_SENSORS"/>
    <x v="22"/>
    <s v="NEW"/>
  </r>
  <r>
    <s v="8000-0345"/>
    <s v="SpO2/SpCO/SPMet Rainbow DCI Pediatric Reusable Patient Cable/Sensor (8 Ft) (Rainbow 8' DCI Pediatric Reusable Patient Cable / Sensor )"/>
    <s v="EA"/>
    <n v="1127"/>
    <n v="924.1400000000001"/>
    <x v="4"/>
    <n v="518.4"/>
    <n v="405.74000000000012"/>
    <n v="0.43904603198649561"/>
    <s v="Active"/>
    <s v="ACCESSORY"/>
    <s v="SPO2"/>
    <s v="CABLES_SENSORS"/>
    <x v="22"/>
    <s v="NEW"/>
  </r>
  <r>
    <s v="8000-0346"/>
    <s v="SpO2/SpCO/SPMet Rainbow DCI Pediatric Reusable Patient Cable/Sensor (12 Ft) (Rainbow 12' DCI Pediatric Reusable Patient Cable / Sensor )"/>
    <s v="EA"/>
    <n v="1354"/>
    <n v="1110.28"/>
    <x v="4"/>
    <n v="599.4"/>
    <n v="510.88"/>
    <n v="0.46013618186403432"/>
    <s v="Active"/>
    <s v="ACCESSORY"/>
    <s v="SPO2"/>
    <s v="CABLES_SENSORS"/>
    <x v="22"/>
    <s v="NEW"/>
  </r>
  <r>
    <s v="8000-0377"/>
    <s v="SpO2 Rainbow DBI-DC8 Reusable Patient Cable / Sensor, 8ft"/>
    <s v="EA"/>
    <n v="1048"/>
    <n v="859.36"/>
    <x v="4"/>
    <n v="291.60000000000002"/>
    <n v="567.76"/>
    <n v="0.66067771364736549"/>
    <s v="Active"/>
    <s v="ACCESSORY"/>
    <s v="SPO2"/>
    <s v="CABLES_SENSORS"/>
    <x v="22"/>
    <s v="NEW"/>
  </r>
  <r>
    <s v="8012-0206"/>
    <s v="12-Lead ECG Simulator"/>
    <s v="EA"/>
    <n v="1267"/>
    <n v="1038.94"/>
    <x v="4"/>
    <n v="367.2"/>
    <n v="671.74"/>
    <n v="0.6465628428975686"/>
    <s v="Active"/>
    <s v="ACCESSORY"/>
    <s v="TRAINING"/>
    <s v="MISC"/>
    <x v="22"/>
    <s v="NEW"/>
  </r>
  <r>
    <s v="8300-000676"/>
    <s v="X Series OneStep Cable"/>
    <s v="EA"/>
    <n v="506"/>
    <n v="414.92"/>
    <x v="4"/>
    <n v="307.34393999999998"/>
    <n v="107.57606000000004"/>
    <n v="0.25926940133037701"/>
    <s v="Active"/>
    <s v="ACCESSORY"/>
    <s v="CABLES"/>
    <s v="MISC"/>
    <x v="22"/>
    <s v="NEW"/>
  </r>
  <r>
    <s v="8300-000827-01"/>
    <s v="X Series V-Pak Adapter Cable"/>
    <s v="EA"/>
    <n v="0"/>
    <n v="0"/>
    <x v="4"/>
    <n v="105.732"/>
    <n v="-105.732"/>
    <e v="#DIV/0!"/>
    <s v="Active"/>
    <s v="ACCESSORY"/>
    <s v="ECG"/>
    <s v="12_LEAD"/>
    <x v="22"/>
    <s v="NEW"/>
  </r>
  <r>
    <s v="8300-0783"/>
    <s v="Multifunction Therapy Cable - Allows use of Disposable Multifunction Electrodes and ZOLL External and Internal Paddles"/>
    <s v="EA"/>
    <n v="355"/>
    <n v="291.10000000000002"/>
    <x v="4"/>
    <n v="91.165430000000001"/>
    <n v="199.93457000000001"/>
    <n v="0.68682435589144619"/>
    <s v="Active"/>
    <s v="ACCESSORY"/>
    <s v="CABLES"/>
    <s v="MISC"/>
    <x v="22"/>
    <s v="NEW"/>
  </r>
  <r>
    <s v="8707-000500-01"/>
    <s v="USB Extension Cable"/>
    <s v="EA"/>
    <n v="42"/>
    <n v="34.440000000000005"/>
    <x v="4"/>
    <n v="7.7328000000000001"/>
    <n v="26.707200000000004"/>
    <n v="0.7754703832752613"/>
    <s v="Active"/>
    <s v="ACCESSORY"/>
    <s v="DATA_COMM"/>
    <s v="DATA_COMM"/>
    <x v="22"/>
    <s v="NEW"/>
  </r>
  <r>
    <s v="8707-000502-01"/>
    <s v="X Series Carry Case"/>
    <s v="EA"/>
    <n v="589"/>
    <n v="482.98"/>
    <x v="4"/>
    <n v="62.499600000000001"/>
    <n v="420.48040000000003"/>
    <n v="0.87059588388753162"/>
    <s v="Active"/>
    <s v="ACCESSORY"/>
    <s v="CASES"/>
    <s v="CASES"/>
    <x v="22"/>
    <s v="NEW"/>
  </r>
  <r>
    <s v="9650-001355-01"/>
    <s v="Operator's Guide, X Series, English, Paper Format"/>
    <s v="EA"/>
    <n v="31"/>
    <n v="25.42"/>
    <x v="4"/>
    <n v="10.8108"/>
    <n v="14.609200000000001"/>
    <n v="0.57471282454760031"/>
    <s v="Active"/>
    <s v="ACCESSORY"/>
    <s v="MISC"/>
    <s v="DOC_MAN"/>
    <x v="22"/>
    <s v="NEW"/>
  </r>
  <r>
    <s v="9650-001356-01"/>
    <s v="Service Manual, X Series, English, Paper Format"/>
    <s v="EA"/>
    <n v="31"/>
    <n v="25.42"/>
    <x v="4"/>
    <n v="3.3479999999999999"/>
    <n v="22.072000000000003"/>
    <n v="0.86829268292682926"/>
    <s v="Active"/>
    <s v="ACCESSORY"/>
    <s v="MISC"/>
    <s v="DOC_MAN"/>
    <x v="22"/>
    <s v="NEW"/>
  </r>
  <r>
    <s v="9652-000391-01"/>
    <s v="Waterproof Quick Reference Guide, English"/>
    <s v="EA"/>
    <n v="31"/>
    <n v="25.42"/>
    <x v="4"/>
    <n v="7.8948"/>
    <n v="17.525200000000002"/>
    <n v="0.68942564909520065"/>
    <s v="Active"/>
    <s v="ACCESSORY"/>
    <s v="MISC"/>
    <s v="DOC"/>
    <x v="22"/>
    <s v="NEW"/>
  </r>
  <r>
    <s v="9658-001355-01"/>
    <s v="Operator's Guide, English, CD Rom Format"/>
    <s v="EA"/>
    <n v="31"/>
    <n v="25.42"/>
    <x v="4"/>
    <n v="0.79920000000000002"/>
    <n v="24.620800000000003"/>
    <n v="0.96856018882769479"/>
    <s v="Active"/>
    <s v="ACCESSORY"/>
    <s v="MISC"/>
    <s v="DOC"/>
    <x v="22"/>
    <s v="NEW"/>
  </r>
  <r>
    <s v="8000-0370"/>
    <s v="CPR Connector"/>
    <s v="EA"/>
    <n v="315"/>
    <n v="258.3"/>
    <x v="4"/>
    <n v="45.305999999999997"/>
    <n v="212.99400000000003"/>
    <n v="0.82459930313588858"/>
    <s v="Active"/>
    <s v="ACCESSORY"/>
    <s v="CABLES"/>
    <s v="CONNECTOR"/>
    <x v="23"/>
    <s v="NEW"/>
  </r>
  <r>
    <s v="8700-0700-01"/>
    <s v="AutoPulse System"/>
    <s v="EA"/>
    <n v="12457"/>
    <n v="12207.86"/>
    <x v="1"/>
    <n v="4518.6973714285696"/>
    <n v="7689.162628571431"/>
    <n v="0.62985344102663621"/>
    <s v="Active"/>
    <s v="CAPITAL_AP"/>
    <s v="AP"/>
    <s v="AP_PLATFORM"/>
    <x v="7"/>
    <s v="NEW"/>
  </r>
  <r>
    <s v="8700-0730-01"/>
    <s v="AutoPulse System with Pass Thru"/>
    <s v="EA"/>
    <n v="12457"/>
    <n v="12207.86"/>
    <x v="1"/>
    <n v="4649.0127428571404"/>
    <n v="7558.8472571428601"/>
    <n v="0.61917873051811367"/>
    <s v="Active"/>
    <s v="CAPITAL_AP"/>
    <s v="AP"/>
    <s v="AP_PLATFORM"/>
    <x v="7"/>
    <s v="NEW"/>
  </r>
  <r>
    <s v="G5A-01A-S"/>
    <s v="G5 FULLY AUTO, SINGLE LANGUAGE AED BUNDLE"/>
    <s v="EA"/>
    <n v="2343"/>
    <n v="1640.1"/>
    <x v="5"/>
    <n v="549.53638999999998"/>
    <n v="1090.5636099999999"/>
    <n v="0.66493726602036463"/>
    <s v="Active"/>
    <s v="CAPITAL_CSC"/>
    <s v="CSC"/>
    <s v="G5_AUTO"/>
    <x v="8"/>
    <s v="NEW"/>
  </r>
  <r>
    <s v="G5A-01C-S"/>
    <s v="G5 FULLY AUTO WITH ICPR, SINGLE LANGUAGE AED BUNDLE"/>
    <s v="EA"/>
    <n v="2481"/>
    <n v="1736.6999999999998"/>
    <x v="5"/>
    <n v="603.59279000000004"/>
    <n v="1133.1072099999997"/>
    <n v="0.65244844244832145"/>
    <s v="Active"/>
    <s v="CAPITAL_CSC"/>
    <s v="CSC"/>
    <s v="G5_AUTO"/>
    <x v="8"/>
    <s v="NEW"/>
  </r>
  <r>
    <s v="G5A-80A-S"/>
    <s v="G5 FULLY AUTO, DUAL LANGUAGE AED BUNDLE"/>
    <s v="EA"/>
    <n v="2343"/>
    <n v="1640.1"/>
    <x v="5"/>
    <n v="554.41558999999995"/>
    <n v="1085.6844099999998"/>
    <n v="0.66196232546795919"/>
    <s v="Active"/>
    <s v="CAPITAL_CSC"/>
    <s v="CSC"/>
    <s v="G5_AUTO"/>
    <x v="8"/>
    <s v="NEW"/>
  </r>
  <r>
    <s v="G5A-80C-S"/>
    <s v="G5 FULLY AUTO WITH ICPR, DUAL LANGUAGE AED BUNDLE"/>
    <s v="EA"/>
    <n v="2481"/>
    <n v="1736.6999999999998"/>
    <x v="5"/>
    <n v="608.47199000000001"/>
    <n v="1128.2280099999998"/>
    <n v="0.64963897621926636"/>
    <s v="Active"/>
    <s v="CAPITAL_CSC"/>
    <s v="CSC"/>
    <s v="G5_AUTO"/>
    <x v="8"/>
    <s v="NEW"/>
  </r>
  <r>
    <s v="G5S-01A-S"/>
    <s v="G5 SEMI AUTO, SINGLE LANGUAGE AED BUNDLE"/>
    <s v="EA"/>
    <n v="2343"/>
    <n v="1640.1"/>
    <x v="5"/>
    <n v="552.31839000000002"/>
    <n v="1087.78161"/>
    <n v="0.66324102798609841"/>
    <s v="Active"/>
    <s v="CAPITAL_CSC"/>
    <s v="CSC"/>
    <s v="G5_SEMI"/>
    <x v="8"/>
    <s v="NEW"/>
  </r>
  <r>
    <s v="G5S-01C-S"/>
    <s v="G5 SEMI AUTO WITH ICPR, SINGLE LANGUAGE AED BUNDLE"/>
    <s v="EA"/>
    <n v="2481"/>
    <n v="1736.6999999999998"/>
    <x v="5"/>
    <n v="606.37478999999996"/>
    <n v="1130.32521"/>
    <n v="0.65084655380894807"/>
    <s v="Active"/>
    <s v="CAPITAL_CSC"/>
    <s v="CSC"/>
    <s v="G5_SEMI"/>
    <x v="8"/>
    <s v="NEW"/>
  </r>
  <r>
    <s v="G5S-80A-S"/>
    <s v="G5 SEMI AUTO, DUAL LANGUAGE AED BUNDLE"/>
    <s v="EA"/>
    <n v="2343"/>
    <n v="1640.1"/>
    <x v="5"/>
    <n v="557.19758999999999"/>
    <n v="1082.9024099999999"/>
    <n v="0.66026608743369308"/>
    <s v="Active"/>
    <s v="CAPITAL_CSC"/>
    <s v="CSC"/>
    <s v="G5_SEMI"/>
    <x v="8"/>
    <s v="NEW"/>
  </r>
  <r>
    <s v="G5S-80C-S"/>
    <s v="G5 SEMI AUTO WITH ICPR, DUAL LANGUAGE AED BUNDLE"/>
    <s v="EA"/>
    <n v="2481"/>
    <n v="1736.6999999999998"/>
    <x v="5"/>
    <n v="611.25399000000004"/>
    <n v="1125.4460099999997"/>
    <n v="0.64803708757989276"/>
    <s v="Active"/>
    <s v="CAPITAL_CSC"/>
    <s v="CSC"/>
    <s v="G5_SEMI"/>
    <x v="8"/>
    <s v="NEW"/>
  </r>
  <r>
    <s v="20100000101011010"/>
    <s v="AED Plus with Graphical Cover"/>
    <s v="EA"/>
    <n v="2195"/>
    <n v="1492.6"/>
    <x v="6"/>
    <n v="440.97372999999999"/>
    <n v="1051.62627"/>
    <n v="0.70456000937960606"/>
    <s v="Active"/>
    <s v="CAPITAL_DEFIB"/>
    <s v="AED_PLUS"/>
    <s v="SEMIA"/>
    <x v="0"/>
    <s v="NEW"/>
  </r>
  <r>
    <s v="20100000102011010"/>
    <s v="AED Plus with AED Cover"/>
    <s v="EA"/>
    <n v="2195"/>
    <n v="1492.6"/>
    <x v="6"/>
    <n v="440.94677000000001"/>
    <n v="1051.6532299999999"/>
    <n v="0.70457807182098353"/>
    <s v="Active"/>
    <s v="CAPITAL_DEFIB"/>
    <s v="AED_PLUS"/>
    <s v="SEMIA"/>
    <x v="0"/>
    <s v="NEW"/>
  </r>
  <r>
    <s v="20100000302011010"/>
    <s v="AED Plus with Professional Interface (No Circle of Icons)"/>
    <s v="EA"/>
    <n v="2261"/>
    <n v="1537.4799999999998"/>
    <x v="6"/>
    <n v="442.69725"/>
    <n v="1094.7827499999999"/>
    <n v="0.71206308374743088"/>
    <s v="Active"/>
    <s v="CAPITAL_DEFIB"/>
    <s v="AED_PLUS"/>
    <s v="SEMIA"/>
    <x v="0"/>
    <s v="NEW"/>
  </r>
  <r>
    <s v="20100001101011010"/>
    <s v="AED Plus with Voice Recording and Graphical Cover"/>
    <s v="EA"/>
    <n v="2431"/>
    <n v="1653.08"/>
    <x v="6"/>
    <n v="448.76816000000002"/>
    <n v="1204.3118399999998"/>
    <n v="0.72852604834611745"/>
    <s v="Active"/>
    <s v="CAPITAL_DEFIB"/>
    <s v="AED_PLUS"/>
    <s v="SEMIA"/>
    <x v="0"/>
    <s v="NEW"/>
  </r>
  <r>
    <s v="20100001102011010"/>
    <s v="AED Plus with Voice Recording and AED Cover"/>
    <s v="EA"/>
    <n v="2431"/>
    <n v="1653.08"/>
    <x v="6"/>
    <n v="448.74119999999999"/>
    <n v="1204.3388"/>
    <n v="0.7285423572966826"/>
    <s v="Active"/>
    <s v="CAPITAL_DEFIB"/>
    <s v="AED_PLUS"/>
    <s v="SEMIA"/>
    <x v="0"/>
    <s v="NEW"/>
  </r>
  <r>
    <s v="20100001302011010"/>
    <s v="AED Plus with Voice Recording and Professional Interface (No Circle of Icons)"/>
    <s v="EA"/>
    <n v="2504"/>
    <n v="1702.7199999999998"/>
    <x v="6"/>
    <n v="449.83915999999999"/>
    <n v="1252.8808399999998"/>
    <n v="0.73581143112196956"/>
    <s v="Active"/>
    <s v="CAPITAL_DEFIB"/>
    <s v="AED_PLUS"/>
    <s v="SEMIA"/>
    <x v="0"/>
    <s v="NEW"/>
  </r>
  <r>
    <s v="20500000102011010"/>
    <s v="AED Plus with AED Cover and Police Carry Case"/>
    <s v="EA"/>
    <n v="2261"/>
    <n v="1537.4799999999998"/>
    <x v="6"/>
    <n v="466.25117"/>
    <n v="1071.2288299999998"/>
    <n v="0.69674326170096512"/>
    <s v="Active"/>
    <s v="CAPITAL_DEFIB"/>
    <s v="AED_PLUS"/>
    <s v="SEMIA"/>
    <x v="0"/>
    <s v="NEW"/>
  </r>
  <r>
    <s v="20500001102011010"/>
    <s v="AED Plus with Voice Recording, AED Cover, and Police Carry Case"/>
    <s v="EA"/>
    <n v="2504"/>
    <n v="1702.7199999999998"/>
    <x v="6"/>
    <n v="474.04559999999998"/>
    <n v="1228.6743999999999"/>
    <n v="0.72159509490697238"/>
    <s v="Active"/>
    <s v="CAPITAL_DEFIB"/>
    <s v="AED_PLUS"/>
    <s v="SEMIA"/>
    <x v="0"/>
    <s v="NEW"/>
  </r>
  <r>
    <s v="20600000101011010"/>
    <s v="AED Plus and Small Pelican Case"/>
    <s v="EA"/>
    <n v="2374"/>
    <n v="1614.32"/>
    <x v="6"/>
    <n v="559.08253000000002"/>
    <n v="1055.23747"/>
    <n v="0.65367304499727441"/>
    <s v="Active"/>
    <s v="CAPITAL_DEFIB"/>
    <s v="AED_PLUS"/>
    <s v="SEMIA"/>
    <x v="0"/>
    <s v="NEW"/>
  </r>
  <r>
    <s v="20600001101011010"/>
    <s v="AED Plus with Voice Recording and Small Pelican Case"/>
    <s v="EA"/>
    <n v="2606"/>
    <n v="1772.08"/>
    <x v="6"/>
    <n v="565.94090000000006"/>
    <n v="1206.1390999999999"/>
    <n v="0.68063467789264587"/>
    <s v="Active"/>
    <s v="CAPITAL_DEFIB"/>
    <s v="AED_PLUS"/>
    <s v="SEMIA"/>
    <x v="0"/>
    <s v="NEW"/>
  </r>
  <r>
    <s v="20700000101011010"/>
    <s v="AED Plus and Large Pelican Case"/>
    <s v="EA"/>
    <n v="2430"/>
    <n v="1652.3999999999999"/>
    <x v="6"/>
    <n v="583.18813"/>
    <n v="1069.2118699999999"/>
    <n v="0.64706600702009198"/>
    <s v="Active"/>
    <s v="CAPITAL_DEFIB"/>
    <s v="AED_PLUS"/>
    <s v="SEMIA"/>
    <x v="0"/>
    <s v="NEW"/>
  </r>
  <r>
    <s v="20700001101011010"/>
    <s v="AED Plus with Voice Recording and Large Pelican Case"/>
    <s v="EA"/>
    <n v="2657"/>
    <n v="1806.7599999999998"/>
    <x v="6"/>
    <n v="590.98256000000003"/>
    <n v="1215.7774399999998"/>
    <n v="0.67290477982687247"/>
    <s v="Active"/>
    <s v="CAPITAL_DEFIB"/>
    <s v="AED_PLUS"/>
    <s v="SEMIA"/>
    <x v="0"/>
    <s v="NEW"/>
  </r>
  <r>
    <s v="21400710702011010"/>
    <s v="Fully Automatic AED Plus with AED Cover"/>
    <s v="EA"/>
    <n v="2305"/>
    <n v="1567.3999999999999"/>
    <x v="6"/>
    <n v="481.27355"/>
    <n v="1086.1264499999997"/>
    <n v="0.69294784356258765"/>
    <s v="Active"/>
    <s v="CAPITAL_DEFIB"/>
    <s v="AED_PLUS"/>
    <s v="AUTO"/>
    <x v="0"/>
    <s v="NEW"/>
  </r>
  <r>
    <s v="22200710702011010"/>
    <s v="Fully Automatic AED Plus with AED Cover and Medical Prescription"/>
    <s v="EA"/>
    <n v="2305"/>
    <n v="1567.3999999999999"/>
    <x v="6"/>
    <n v="481.49155000000002"/>
    <n v="1085.9084499999999"/>
    <n v="0.6928087597294883"/>
    <s v="Active"/>
    <s v="CAPITAL_DEFIB"/>
    <s v="AED_PLUS"/>
    <s v="AUTO"/>
    <x v="0"/>
    <s v="NEW"/>
  </r>
  <r>
    <s v="22300700701011010"/>
    <s v="Fully Automatic AED Plus with Graphical Cover"/>
    <s v="EA"/>
    <n v="2195"/>
    <n v="1492.6"/>
    <x v="6"/>
    <n v="441.27136999999999"/>
    <n v="1051.32863"/>
    <n v="0.70436059895484393"/>
    <s v="Active"/>
    <s v="CAPITAL_DEFIB"/>
    <s v="AED_PLUS"/>
    <s v="AUTO"/>
    <x v="0"/>
    <s v="NEW"/>
  </r>
  <r>
    <s v="22300700702011010"/>
    <s v="Fully Automatic AED Plus with AED Public Access Cover"/>
    <s v="EA"/>
    <n v="2195"/>
    <n v="1492.6"/>
    <x v="6"/>
    <n v="441.24441000000002"/>
    <n v="1051.3555899999999"/>
    <n v="0.7043786613962213"/>
    <s v="Active"/>
    <s v="CAPITAL_DEFIB"/>
    <s v="AED_PLUS"/>
    <s v="AUTO"/>
    <x v="0"/>
    <s v="NEW"/>
  </r>
  <r>
    <s v="22500010101011010"/>
    <s v="AED PLUS, PS SERIES, W/PA CVR, LCD, NO VOICE RCDG, W/BATTERIES, ARC, DOMESTIC, PLUSRX"/>
    <s v="EA"/>
    <n v="2473"/>
    <n v="1681.6399999999999"/>
    <x v="6"/>
    <n v="496.75367"/>
    <n v="1184.8863299999998"/>
    <n v="0.70460165671606279"/>
    <s v="Active"/>
    <s v="CAPITAL_DEFIB"/>
    <s v="AED_PLUS"/>
    <s v="SEMIA"/>
    <x v="0"/>
    <s v="NEW"/>
  </r>
  <r>
    <s v="22500710701011010"/>
    <s v="AED PLUS, FULLY AUTO, PS SERIES, W/PA CVR, LCD, NO VOICE RCDG, W/BATT, ARC, DOMESTIC, PLUSRX"/>
    <s v="EA"/>
    <n v="2583"/>
    <n v="1756.4399999999998"/>
    <x v="6"/>
    <n v="497.05971"/>
    <n v="1259.3802899999998"/>
    <n v="0.71700729316116685"/>
    <s v="Active"/>
    <s v="CAPITAL_DEFIB"/>
    <s v="AED_PLUS"/>
    <s v="AUTO"/>
    <x v="0"/>
    <s v="NEW"/>
  </r>
  <r>
    <s v="8000-004000-01"/>
    <s v="ZOLL AEDPlus with AED Cover, Plux RX Medical Prescription, CPR-D-padz Electrode, pack of 10 CR123a batteries and Carry Case"/>
    <s v="EA"/>
    <n v="2310"/>
    <n v="1570.8"/>
    <x v="6"/>
    <n v="487.54910999999998"/>
    <n v="1083.25089"/>
    <n v="0.68961732238349893"/>
    <s v="Active"/>
    <s v="CAPITAL_DEFIB"/>
    <s v="AED_PLUS"/>
    <s v="SEMIA"/>
    <x v="0"/>
    <s v="NEW"/>
  </r>
  <r>
    <s v="8000-004003-01"/>
    <s v="ZOLL AEDPlus with AED Cover, PlusTrac Professional 1yr, CPR-D-padz Electrode, pack of 10 CR123a batteries and Carry Case"/>
    <s v="EA"/>
    <n v="2529"/>
    <n v="1719.7199999999998"/>
    <x v="6"/>
    <n v="490.57110999999998"/>
    <n v="1229.1488899999999"/>
    <n v="0.71473780033959022"/>
    <s v="Active"/>
    <s v="CAPITAL_DEFIB"/>
    <s v="AED_PLUS"/>
    <s v="SEMIA"/>
    <x v="0"/>
    <s v="NEW"/>
  </r>
  <r>
    <s v="8000-004004-01"/>
    <s v="ZOLL AEDPlus with AED Cover, PlusTrac Professional 5yr, CPR-D-padz Electrode (8900-0800-01), pack of 10 CR123a batteries (8000-0807-01)  and Carry Case (8000-0802-01)"/>
    <s v="EA"/>
    <n v="2859"/>
    <n v="1944.12"/>
    <x v="6"/>
    <n v="490.57110999999998"/>
    <n v="1453.54889"/>
    <n v="0.74766418225212439"/>
    <s v="Active"/>
    <s v="CAPITAL_DEFIB"/>
    <s v="AED_PLUS"/>
    <s v="SEMIA"/>
    <x v="0"/>
    <s v="NEW"/>
  </r>
  <r>
    <s v="8000-004007-01"/>
    <s v="Fully Automatic AED Plus with Medical Prescription"/>
    <s v="EA"/>
    <n v="2310"/>
    <n v="1570.8"/>
    <x v="6"/>
    <n v="487.85514999999998"/>
    <n v="1082.9448499999999"/>
    <n v="0.68942249172396219"/>
    <s v="Active"/>
    <s v="CAPITAL_DEFIB"/>
    <s v="AED_PLUS"/>
    <s v="AUTO"/>
    <x v="0"/>
    <s v="NEW"/>
  </r>
  <r>
    <s v="8000-004010-01"/>
    <s v="Fully Automatic AED Plus with Plustrac Professional1"/>
    <s v="EA"/>
    <n v="2529"/>
    <n v="1719.7199999999998"/>
    <x v="6"/>
    <n v="490.87714999999997"/>
    <n v="1228.8428499999998"/>
    <n v="0.71455984113692916"/>
    <s v="Active"/>
    <s v="CAPITAL_DEFIB"/>
    <s v="AED_PLUS"/>
    <s v="AUTO"/>
    <x v="0"/>
    <s v="NEW"/>
  </r>
  <r>
    <s v="8000-004011-01"/>
    <s v="Fully Automatic AED Plus with Plustrac Professional5"/>
    <s v="EA"/>
    <n v="2859"/>
    <n v="1944.12"/>
    <x v="6"/>
    <n v="490.87714999999997"/>
    <n v="1453.2428499999999"/>
    <n v="0.74750676398576221"/>
    <s v="Active"/>
    <s v="CAPITAL_DEFIB"/>
    <s v="AED_PLUS"/>
    <s v="AUTO"/>
    <x v="0"/>
    <s v="NEW"/>
  </r>
  <r>
    <s v="90110200499991010"/>
    <s v="AED PRO Semi-Auto/Manual"/>
    <s v="EA"/>
    <n v="4175"/>
    <n v="2838.9999999999995"/>
    <x v="6"/>
    <n v="1121.1116400000001"/>
    <n v="1717.8883599999995"/>
    <n v="0.60510333215921086"/>
    <s v="Active"/>
    <s v="CAPITAL_DEFIB"/>
    <s v="AED_PRO"/>
    <s v="SEMIA_MAN"/>
    <x v="2"/>
    <s v="NEW"/>
  </r>
  <r>
    <s v="90110400499991010"/>
    <s v="AED PRO Semi-Auto Only"/>
    <s v="EA"/>
    <n v="3955"/>
    <n v="2689.3999999999996"/>
    <x v="6"/>
    <n v="1121.1116400000001"/>
    <n v="1568.2883599999996"/>
    <n v="0.58313689298728333"/>
    <s v="Active"/>
    <s v="CAPITAL_DEFIB"/>
    <s v="AED_PRO"/>
    <s v="SEMIA"/>
    <x v="2"/>
    <s v="NEW"/>
  </r>
  <r>
    <s v="90110600499991010"/>
    <s v="AED PRO Manual Only"/>
    <s v="EA"/>
    <n v="3955"/>
    <n v="2689.3999999999996"/>
    <x v="6"/>
    <n v="1121.04684"/>
    <n v="1568.3531599999997"/>
    <n v="0.58316098758087298"/>
    <s v="Active"/>
    <s v="CAPITAL_DEFIB"/>
    <s v="AED_PRO"/>
    <s v="MAN"/>
    <x v="2"/>
    <s v="NEW"/>
  </r>
  <r>
    <s v="8502-001103-01"/>
    <s v="ZOLL AED 3 BLS EMS/FIRE Package including:  Product Documentation, Carry Case, CPR Stat padz, pedi padz II and Battery pack"/>
    <s v="EA"/>
    <n v="4015"/>
    <n v="3212"/>
    <x v="2"/>
    <n v="749.35294999999996"/>
    <n v="2462.64705"/>
    <n v="0.76670207036114568"/>
    <s v="Active"/>
    <s v="CAPITAL_DEFIB"/>
    <s v="AED3_BLS"/>
    <s v="BLS"/>
    <x v="4"/>
    <s v="NEW"/>
  </r>
  <r>
    <s v="8511-001101-01"/>
    <s v="AED 3, Semi-Automatic includes CPR Uni-padz, III, U.S. (8900-000280-01); Battery Pack (8000-000696); PlusRX Prescription, Program Mgmt, NA, AED (8000-1150-01)"/>
    <s v="EA"/>
    <n v="3075"/>
    <n v="2460"/>
    <x v="2"/>
    <n v="720.81903"/>
    <n v="1739.1809699999999"/>
    <n v="0.70698413414634143"/>
    <s v="Active"/>
    <s v="CAPITAL_DEFIB"/>
    <s v="AED3"/>
    <s v="SEMIA"/>
    <x v="4"/>
    <s v="NEW"/>
  </r>
  <r>
    <s v="8511-001102-01"/>
    <s v="AED 3 Automatic includes CPR UNI-padz, III, U.S. (8900-000280-01); Battery Pack (8000-000696); PlusRX Prescription, Program Mgmt (8000-1150-01)"/>
    <s v="EA"/>
    <n v="3075"/>
    <n v="2460"/>
    <x v="2"/>
    <n v="723.12504999999999"/>
    <n v="1736.8749499999999"/>
    <n v="0.70604672764227638"/>
    <s v="Active"/>
    <s v="CAPITAL_DEFIB"/>
    <s v="AED3"/>
    <s v="AUTO"/>
    <x v="4"/>
    <s v="NEW"/>
  </r>
  <r>
    <s v="331-2421312-01"/>
    <s v="Propaq MD, Masimo SpO2 only, Microstream EtCO2, Welch Allyn Sure NIBP, Inovise 12-lead, 3 invasive pressure channels, 2 temperature channels, Real CPR Help, Advanced Communications Package, PPMD Accessory Package."/>
    <s v="EA"/>
    <n v="46195"/>
    <n v="38341.85"/>
    <x v="7"/>
    <n v="5939.65391"/>
    <n v="32402.196089999998"/>
    <n v="0.84508692433985311"/>
    <s v="Active"/>
    <s v="CAPITAL_DEFIB"/>
    <s v="PROPAQ"/>
    <s v="MD"/>
    <x v="17"/>
    <s v="NEW"/>
  </r>
  <r>
    <s v="331-2431312-01"/>
    <s v="Propaq MD, Masimo SpO2 and SpCO,  Microstream EtCO2, Welch Allyn Sure NIBP, Inovoise 12-lead, 3 invasive pressure channels, 2 temperature channels, Real CPR Help, Advanced Communications Package, PPMD Accessory Package."/>
    <s v="EA"/>
    <n v="48395"/>
    <n v="40167.85"/>
    <x v="7"/>
    <n v="6182.65391"/>
    <n v="33985.196089999998"/>
    <n v="0.84607954097617866"/>
    <s v="Active"/>
    <s v="CAPITAL_DEFIB"/>
    <s v="PROPAQ"/>
    <s v="MD"/>
    <x v="17"/>
    <s v="NEW"/>
  </r>
  <r>
    <s v="331-2441312-01"/>
    <s v="Propaq MD, Masimo SpO2, SpCO and SpMet,  Microstream EtCO2, Welch Allyn Sure NIBP, Inovoise 12-lead, 3 invasive pressure channels, 2 temperature channels, Real CPR Help, Advanced Communications Package, PPMD Accessory Package."/>
    <s v="EA"/>
    <n v="50595"/>
    <n v="41993.85"/>
    <x v="7"/>
    <n v="6182.65391"/>
    <n v="35811.196089999998"/>
    <n v="0.85277239619610967"/>
    <s v="Active"/>
    <s v="CAPITAL_DEFIB"/>
    <s v="PROPAQ"/>
    <s v="MD"/>
    <x v="17"/>
    <s v="NEW"/>
  </r>
  <r>
    <s v="331-2461312-01"/>
    <s v="Propaq MD, Masimo SpO2 only (Nellcor Compatibility Mode), Microstream EtCO2, Welch Allyn Sure NIBP, Inovoise 12-lead, 3 invasive pressure channels, 2 temperature channels, Real CPR Help, Advanced Communications Package, PPMD Accessory Package."/>
    <s v="EA"/>
    <n v="45865"/>
    <n v="38067.949999999997"/>
    <x v="7"/>
    <n v="6151.9387100000004"/>
    <n v="31916.011289999995"/>
    <n v="0.83839584978965243"/>
    <s v="Active"/>
    <s v="CAPITAL_DEFIB"/>
    <s v="PROPAQ"/>
    <s v="MD"/>
    <x v="17"/>
    <s v="NEW"/>
  </r>
  <r>
    <s v="30110000001010012"/>
    <s v="R Series ALS Defibrillator with Expansion Pack"/>
    <s v="EA"/>
    <n v="12440"/>
    <n v="10574"/>
    <x v="0"/>
    <n v="3113.0808200000001"/>
    <n v="7460.9191799999999"/>
    <n v="0.70559099489313404"/>
    <s v="Active"/>
    <s v="CAPITAL_DEFIB"/>
    <s v="RSERIES"/>
    <s v="ALS"/>
    <x v="19"/>
    <s v="NEW"/>
  </r>
  <r>
    <s v="30110001001010012"/>
    <s v="R Series ALS Defibrillator with Expansion Pack and SpO2"/>
    <s v="EA"/>
    <n v="14453"/>
    <n v="12285.05"/>
    <x v="0"/>
    <n v="3824.9279499999998"/>
    <n v="8460.1220499999999"/>
    <n v="0.68865182070891051"/>
    <s v="Active"/>
    <s v="CAPITAL_DEFIB"/>
    <s v="RSERIES"/>
    <s v="ALS"/>
    <x v="19"/>
    <s v="NEW"/>
  </r>
  <r>
    <s v="30110003101010012"/>
    <s v="R Series ALS Defibrillator with Expansion Pack, SpO2, and EtCO2 (mainstream)"/>
    <s v="EA"/>
    <n v="20026"/>
    <n v="17022.099999999999"/>
    <x v="0"/>
    <n v="4611.0005499999997"/>
    <n v="12411.099449999998"/>
    <n v="0.72911682166125202"/>
    <s v="Active"/>
    <s v="CAPITAL_DEFIB"/>
    <s v="RSERIES"/>
    <s v="ALS"/>
    <x v="19"/>
    <s v="NEW"/>
  </r>
  <r>
    <s v="30110005201210012"/>
    <s v="R Series ALS Defibrillator with Expansion Pack, SpO2, NIBP, and EtCO2 (mainstream)"/>
    <s v="EA"/>
    <n v="23672"/>
    <n v="20121.2"/>
    <x v="0"/>
    <n v="5094.4969499999997"/>
    <n v="15026.70305"/>
    <n v="0.74680948700872707"/>
    <s v="Active"/>
    <s v="CAPITAL_DEFIB"/>
    <s v="RSERIES"/>
    <s v="ALS"/>
    <x v="19"/>
    <s v="NEW"/>
  </r>
  <r>
    <s v="30110009001210012"/>
    <s v="R Series, ALS Defibrillator with Expansion Pack, SpO2 and NIBP"/>
    <s v="EA"/>
    <n v="18100"/>
    <n v="15385"/>
    <x v="0"/>
    <n v="4308.9535500000002"/>
    <n v="11076.04645"/>
    <n v="0.71992502112447188"/>
    <s v="Active"/>
    <s v="CAPITAL_DEFIB"/>
    <s v="RSERIES"/>
    <s v="ALS"/>
    <x v="19"/>
    <s v="NEW"/>
  </r>
  <r>
    <s v="30120000001110012"/>
    <s v="R Series ALS Defibrillator with Expansion Pack and OneStep Pacing"/>
    <s v="EA"/>
    <n v="15416"/>
    <n v="13103.6"/>
    <x v="0"/>
    <n v="3016.1541400000001"/>
    <n v="10087.44586"/>
    <n v="0.76982248084495863"/>
    <s v="Active"/>
    <s v="CAPITAL_DEFIB"/>
    <s v="RSERIES"/>
    <s v="ALS"/>
    <x v="19"/>
    <s v="NEW"/>
  </r>
  <r>
    <s v="30120000301110012"/>
    <s v="R Series ALS Defibrillator with Expansion Pack, OneStep Pacing, and EtCO2 (mainstream)"/>
    <s v="EA"/>
    <n v="20988"/>
    <n v="17839.8"/>
    <x v="0"/>
    <n v="3968.7194300000001"/>
    <n v="13871.080569999998"/>
    <n v="0.77753565454769669"/>
    <s v="Active"/>
    <s v="CAPITAL_DEFIB"/>
    <s v="RSERIES"/>
    <s v="ALS"/>
    <x v="19"/>
    <s v="NEW"/>
  </r>
  <r>
    <s v="30120001001110012"/>
    <s v="R Series ALS Defibrillator with Expansion Pack, OneStep Pacing, and SpO2"/>
    <s v="EA"/>
    <n v="17429"/>
    <n v="14814.65"/>
    <x v="0"/>
    <n v="3727.7539499999998"/>
    <n v="11086.896049999999"/>
    <n v="0.74837380903362549"/>
    <s v="Active"/>
    <s v="CAPITAL_DEFIB"/>
    <s v="RSERIES"/>
    <s v="ALS"/>
    <x v="19"/>
    <s v="NEW"/>
  </r>
  <r>
    <s v="30120002001110012"/>
    <s v="R SERIES, ADVISORY, NELLCOR, 3/5 LD, STD ECG, AC PWR, PACE, SPO2, CF/USB/ DMST"/>
    <s v="EA"/>
    <n v="18100"/>
    <n v="15385"/>
    <x v="0"/>
    <n v="3770.9863500000001"/>
    <n v="11614.013650000001"/>
    <n v="0.75489201494962632"/>
    <s v="Active"/>
    <s v="CAPITAL_DEFIB"/>
    <s v="RSERIES"/>
    <s v="ALS"/>
    <x v="19"/>
    <s v="NEW"/>
  </r>
  <r>
    <s v="30120003101110012"/>
    <s v="R Series ALS Defibrillator with Expansion Pack, OneStep Pacing, SpO2, and EtCO2 (mainstream)"/>
    <s v="EA"/>
    <n v="23001"/>
    <n v="19550.849999999999"/>
    <x v="0"/>
    <n v="4515.4443899999997"/>
    <n v="15035.405609999998"/>
    <n v="0.76904101918842394"/>
    <s v="Active"/>
    <s v="CAPITAL_DEFIB"/>
    <s v="RSERIES"/>
    <s v="ALS"/>
    <x v="19"/>
    <s v="NEW"/>
  </r>
  <r>
    <s v="30120004101110012"/>
    <s v="R SERIES, ALS, NELLCOR, 3/5 LD, STD ECG, AC PWR, PACE, SPO2/ETCO2, CF/USB, DMST"/>
    <s v="EA"/>
    <n v="23672"/>
    <n v="20121.2"/>
    <x v="0"/>
    <n v="4558.6767900000004"/>
    <n v="15562.523209999999"/>
    <n v="0.77343911943621646"/>
    <s v="Active"/>
    <s v="CAPITAL_DEFIB"/>
    <s v="RSERIES"/>
    <s v="ALS"/>
    <x v="19"/>
    <s v="NEW"/>
  </r>
  <r>
    <s v="30120006001310012"/>
    <s v="R Series, ALS Defibrillator with Nellcor, Expansion Pack, OneStep Pacing and NIBP"/>
    <s v="EA"/>
    <n v="21747"/>
    <n v="18484.95"/>
    <x v="0"/>
    <n v="4258.3363499999996"/>
    <n v="14226.613650000001"/>
    <n v="0.76963224947862996"/>
    <s v="Active"/>
    <s v="CAPITAL_DEFIB"/>
    <s v="RSERIES"/>
    <s v="ALS"/>
    <x v="19"/>
    <s v="NEW"/>
  </r>
  <r>
    <s v="30120007201310012"/>
    <s v="R SERIES, ALS, NELLCOR, 3/5 LD, STD ECG, AC PWR, PACE, SPO2/ETCO2, NIBP, CF/USB, DMST, EXPANSION PACK"/>
    <s v="EA"/>
    <n v="27319"/>
    <n v="23221.149999999998"/>
    <x v="0"/>
    <n v="5043.8797500000001"/>
    <n v="18177.270249999998"/>
    <n v="0.78278940750135106"/>
    <s v="Active"/>
    <s v="CAPITAL_DEFIB"/>
    <s v="RSERIES"/>
    <s v="ALS"/>
    <x v="19"/>
    <s v="NEW"/>
  </r>
  <r>
    <s v="30120009001310012"/>
    <s v="R Series, ALS Defibrillator with Expansion Pack, OneStep Pacing, SpO2 and NIBP"/>
    <s v="EA"/>
    <n v="21076"/>
    <n v="17914.599999999999"/>
    <x v="0"/>
    <n v="4215.1039499999997"/>
    <n v="13699.496049999998"/>
    <n v="0.76471124390162204"/>
    <s v="Active"/>
    <s v="CAPITAL_DEFIB"/>
    <s v="RSERIES"/>
    <s v="ALS"/>
    <x v="19"/>
    <s v="NEW"/>
  </r>
  <r>
    <s v="30140000301110012"/>
    <s v="R Series ALS Defibrillator with Expansion Pack, OneStep Pacing, EtCO2 (LoFlo)"/>
    <s v="EA"/>
    <n v="20988"/>
    <n v="17839.8"/>
    <x v="0"/>
    <n v="4095.6194300000002"/>
    <n v="13744.180569999999"/>
    <n v="0.77042234610253468"/>
    <s v="Active"/>
    <s v="CAPITAL_DEFIB"/>
    <s v="RSERIES"/>
    <s v="ALS"/>
    <x v="19"/>
    <s v="NEW"/>
  </r>
  <r>
    <s v="30140003101110012"/>
    <s v="R Series ALS Defibrillator with Expansion Pack, OneStep Pacing, SpO2, EtCO2 LoFlo)"/>
    <s v="EA"/>
    <n v="23001"/>
    <n v="19550.849999999999"/>
    <x v="0"/>
    <n v="4642.3443900000002"/>
    <n v="14908.505609999998"/>
    <n v="0.76255025280230782"/>
    <s v="Active"/>
    <s v="CAPITAL_DEFIB"/>
    <s v="RSERIES"/>
    <s v="ALS"/>
    <x v="19"/>
    <s v="NEW"/>
  </r>
  <r>
    <s v="30310000001030012"/>
    <s v="R Series ALS Defibrillator"/>
    <s v="EA"/>
    <n v="10497"/>
    <n v="8922.4499999999989"/>
    <x v="0"/>
    <n v="3095.3223800000001"/>
    <n v="5827.1276199999993"/>
    <n v="0.65308604923535574"/>
    <s v="Active"/>
    <s v="CAPITAL_DEFIB"/>
    <s v="RSERIES"/>
    <s v="ALS"/>
    <x v="19"/>
    <s v="NEW"/>
  </r>
  <r>
    <s v="30310002001030012"/>
    <s v="R SERIES, ALS, 3/5 LD, STD ECG, NELLCOR, AC PWR, SPO2, CF/STD, DMST"/>
    <s v="EA"/>
    <n v="11168"/>
    <n v="9492.7999999999993"/>
    <x v="0"/>
    <n v="3596.21837"/>
    <n v="5896.5816299999988"/>
    <n v="0.62116357976571712"/>
    <s v="Active"/>
    <s v="CAPITAL_DEFIB"/>
    <s v="RSERIES"/>
    <s v="ALS"/>
    <x v="19"/>
    <s v="NEW"/>
  </r>
  <r>
    <s v="30310003101030012"/>
    <s v="R Series ALS Defibrillator with SpO2 and EtCO2 (mainstream)"/>
    <s v="EA"/>
    <n v="18083"/>
    <n v="15370.55"/>
    <x v="0"/>
    <n v="4593.0163899999998"/>
    <n v="10777.533609999999"/>
    <n v="0.7011807391407594"/>
    <s v="Active"/>
    <s v="CAPITAL_DEFIB"/>
    <s v="RSERIES"/>
    <s v="ALS"/>
    <x v="19"/>
    <s v="NEW"/>
  </r>
  <r>
    <s v="30310005201230012"/>
    <s v="R Series ALS Defibrillator with SpO2, NIBP, and EtCO2 (mainstream)"/>
    <s v="EA"/>
    <n v="21729"/>
    <n v="18469.649999999998"/>
    <x v="0"/>
    <n v="5074.8949499999999"/>
    <n v="13394.755049999998"/>
    <n v="0.72523058368729232"/>
    <s v="Active"/>
    <s v="CAPITAL_DEFIB"/>
    <s v="RSERIES"/>
    <s v="ALS"/>
    <x v="19"/>
    <s v="NEW"/>
  </r>
  <r>
    <s v="30310006001230012"/>
    <s v="R SERIES, ALS, 3/5 LD, STD ECG, AC PWR, PACE, CF/STD, DMST"/>
    <s v="EA"/>
    <n v="16828"/>
    <n v="14303.8"/>
    <x v="0"/>
    <n v="4333.5043500000002"/>
    <n v="9970.29565"/>
    <n v="0.69703824508172663"/>
    <s v="Active"/>
    <s v="CAPITAL_DEFIB"/>
    <s v="RSERIES"/>
    <s v="ALS"/>
    <x v="19"/>
    <s v="NEW"/>
  </r>
  <r>
    <s v="30320000001130012"/>
    <s v="R Series ALS Defibrillator with OneStep Pacing"/>
    <s v="EA"/>
    <n v="13473"/>
    <n v="11452.05"/>
    <x v="0"/>
    <n v="3016.62826"/>
    <n v="8435.4217399999998"/>
    <n v="0.73658617802052906"/>
    <s v="Active"/>
    <s v="CAPITAL_DEFIB"/>
    <s v="RSERIES"/>
    <s v="ALS"/>
    <x v="19"/>
    <s v="NEW"/>
  </r>
  <r>
    <s v="30320001001130012"/>
    <s v="R Series ALS Defibrillator with OneStep Pacing and SpO2"/>
    <s v="EA"/>
    <n v="15486"/>
    <n v="13163.1"/>
    <x v="0"/>
    <n v="3728.2064700000001"/>
    <n v="9434.8935300000012"/>
    <n v="0.71676835471887324"/>
    <s v="Active"/>
    <s v="CAPITAL_DEFIB"/>
    <s v="RSERIES"/>
    <s v="ALS"/>
    <x v="19"/>
    <s v="NEW"/>
  </r>
  <r>
    <s v="30320002001130012"/>
    <s v="R SERIES, ALS, 3/5 LD, STD ECG, NELLCOR, AC PWR, SPO2, PACE, CF/STD, DMST"/>
    <s v="EA"/>
    <n v="16157"/>
    <n v="13733.449999999999"/>
    <x v="0"/>
    <n v="3771.43887"/>
    <n v="9962.011129999999"/>
    <n v="0.72538299771725234"/>
    <s v="Active"/>
    <s v="CAPITAL_DEFIB"/>
    <s v="RSERIES"/>
    <s v="ALS"/>
    <x v="19"/>
    <s v="NEW"/>
  </r>
  <r>
    <s v="30320003101130012"/>
    <s v="R Series ALS Defibrillator with OneStep Pacing, SpO2, and EtCO2 (mainstream)"/>
    <s v="EA"/>
    <n v="21058"/>
    <n v="17899.3"/>
    <x v="0"/>
    <n v="4514.9789099999998"/>
    <n v="13384.321089999999"/>
    <n v="0.74775667707675719"/>
    <s v="Active"/>
    <s v="CAPITAL_DEFIB"/>
    <s v="RSERIES"/>
    <s v="ALS"/>
    <x v="19"/>
    <s v="NEW"/>
  </r>
  <r>
    <s v="30320004101130012"/>
    <s v="R SERIES, ALS, NELLCOR, 3/5 LD, STD ECG, AC PWR, PACE, CF/STD, DMST"/>
    <s v="EA"/>
    <n v="21729"/>
    <n v="18469.649999999998"/>
    <x v="0"/>
    <n v="4557.5330700000004"/>
    <n v="13912.116929999997"/>
    <n v="0.75324204465163114"/>
    <s v="Active"/>
    <s v="CAPITAL_DEFIB"/>
    <s v="RSERIES"/>
    <s v="ALS"/>
    <x v="19"/>
    <s v="NEW"/>
  </r>
  <r>
    <s v="30320005201330012"/>
    <s v="R Series ALS Defibrillator with OneStep Pacing, SpO2, NIBP, and EtCO2 (mainstream)"/>
    <s v="EA"/>
    <n v="24705"/>
    <n v="20999.25"/>
    <x v="0"/>
    <n v="5001.12147"/>
    <n v="15998.12853"/>
    <n v="0.7618428529590342"/>
    <s v="Active"/>
    <s v="CAPITAL_DEFIB"/>
    <s v="RSERIES"/>
    <s v="ALS"/>
    <x v="19"/>
    <s v="NEW"/>
  </r>
  <r>
    <s v="30320006001330012"/>
    <s v="R Series, ALS Defibrillator with Nellcor, OneStep Pacing and NIBP"/>
    <s v="EA"/>
    <n v="19804"/>
    <n v="16833.399999999998"/>
    <x v="0"/>
    <n v="4258.8104700000004"/>
    <n v="12574.589529999997"/>
    <n v="0.7470023601886725"/>
    <s v="Active"/>
    <s v="CAPITAL_DEFIB"/>
    <s v="RSERIES"/>
    <s v="ALS"/>
    <x v="19"/>
    <s v="NEW"/>
  </r>
  <r>
    <s v="30320007201330012"/>
    <s v="R SERIES, ALS, NELLCOR, 3/5 LD, STD ECG, AC PWR, PACE, SPO2/ETCO2/NIBP, CF/USB, DMST"/>
    <s v="EA"/>
    <n v="25376"/>
    <n v="21569.599999999999"/>
    <x v="0"/>
    <n v="5042.73603"/>
    <n v="16526.863969999999"/>
    <n v="0.76621096218752316"/>
    <s v="Active"/>
    <s v="CAPITAL_DEFIB"/>
    <s v="RSERIES"/>
    <s v="ALS"/>
    <x v="19"/>
    <s v="NEW"/>
  </r>
  <r>
    <s v="30320009001330012"/>
    <s v="R Series, ALS Defibrillator with OneStep Pacing, SpO2 and NIBP"/>
    <s v="EA"/>
    <n v="19133"/>
    <n v="16263.05"/>
    <x v="0"/>
    <n v="4215.5780699999996"/>
    <n v="12047.47193"/>
    <n v="0.74078797826975873"/>
    <s v="Active"/>
    <s v="CAPITAL_DEFIB"/>
    <s v="RSERIES"/>
    <s v="ALS"/>
    <x v="19"/>
    <s v="NEW"/>
  </r>
  <r>
    <s v="30510000001010013"/>
    <s v="R Series Plus Defibrillator with Expansion Pack"/>
    <s v="EA"/>
    <n v="13537"/>
    <n v="11506.449999999999"/>
    <x v="0"/>
    <n v="3196.5391"/>
    <n v="8309.9108999999989"/>
    <n v="0.72219589013118723"/>
    <s v="Active"/>
    <s v="CAPITAL_DEFIB"/>
    <s v="RSERIES"/>
    <s v="PLUS"/>
    <x v="19"/>
    <s v="NEW"/>
  </r>
  <r>
    <s v="30510003101010013"/>
    <s v="R Series Plus Defibrillator with Expansion Pack, SpO2, and EtCO2 (mainstream)"/>
    <s v="EA"/>
    <n v="21193"/>
    <n v="18014.05"/>
    <x v="0"/>
    <n v="4691.89491"/>
    <n v="13322.15509"/>
    <n v="0.73954247323616851"/>
    <s v="Active"/>
    <s v="CAPITAL_DEFIB"/>
    <s v="RSERIES"/>
    <s v="PLUS"/>
    <x v="19"/>
    <s v="NEW"/>
  </r>
  <r>
    <s v="30510005201210013"/>
    <s v="R Series Plus Defibrillator with Expansion Pack, SpO2, NIBP, and EtCO2 (mainstream)"/>
    <s v="EA"/>
    <n v="24839"/>
    <n v="21113.149999999998"/>
    <x v="0"/>
    <n v="5194.1281099999997"/>
    <n v="15919.021889999998"/>
    <n v="0.75398611244650848"/>
    <s v="Active"/>
    <s v="CAPITAL_DEFIB"/>
    <s v="RSERIES"/>
    <s v="PLUS"/>
    <x v="19"/>
    <s v="NEW"/>
  </r>
  <r>
    <s v="30520000001110013"/>
    <s v="R Series Plus Defibrillator with Expansion Pack and OneStep Pacing"/>
    <s v="EA"/>
    <n v="16583"/>
    <n v="14095.55"/>
    <x v="0"/>
    <n v="3103.1488300000001"/>
    <n v="10992.401169999999"/>
    <n v="0.77984904242828412"/>
    <s v="Active"/>
    <s v="CAPITAL_DEFIB"/>
    <s v="RSERIES"/>
    <s v="PLUS"/>
    <x v="19"/>
    <s v="NEW"/>
  </r>
  <r>
    <s v="30520000301110013"/>
    <s v="R Series Plus Defibrillator with Expansion Pack, OneStep Pacing, and EtCO2 (mainstream)"/>
    <s v="EA"/>
    <n v="22155"/>
    <n v="18831.75"/>
    <x v="0"/>
    <n v="4055.7141200000001"/>
    <n v="14776.035879999999"/>
    <n v="0.78463424163978379"/>
    <s v="Active"/>
    <s v="CAPITAL_DEFIB"/>
    <s v="RSERIES"/>
    <s v="PLUS"/>
    <x v="19"/>
    <s v="NEW"/>
  </r>
  <r>
    <s v="30520001001110013"/>
    <s v="R Series Plus Defibrillator with Expansion Pack, OneStep Pacing, and SpO2"/>
    <s v="EA"/>
    <n v="18596"/>
    <n v="15806.6"/>
    <x v="0"/>
    <n v="3814.7486399999998"/>
    <n v="11991.851360000001"/>
    <n v="0.75866102514139666"/>
    <s v="Active"/>
    <s v="CAPITAL_DEFIB"/>
    <s v="RSERIES"/>
    <s v="PLUS"/>
    <x v="19"/>
    <s v="NEW"/>
  </r>
  <r>
    <s v="30520002001110013"/>
    <s v="R SERIES, PLUS, 3/5 LD, W/NELLCOR, AC PWR, PACE, SPO2, CF/USB, DMST"/>
    <s v="EA"/>
    <n v="19267"/>
    <n v="16376.949999999999"/>
    <x v="0"/>
    <n v="3857.9810400000001"/>
    <n v="12518.968959999998"/>
    <n v="0.76442615749574849"/>
    <s v="Active"/>
    <s v="CAPITAL_DEFIB"/>
    <s v="RSERIES"/>
    <s v="PLUS"/>
    <x v="19"/>
    <s v="NEW"/>
  </r>
  <r>
    <s v="30520003101110013"/>
    <s v="R Series Plus Defibrillator with Expansion Pack, OneStep Pacing, SpO2, and EtCO2 (mainstream)"/>
    <s v="EA"/>
    <n v="24168"/>
    <n v="20542.8"/>
    <x v="0"/>
    <n v="4602.4606800000001"/>
    <n v="15940.339319999999"/>
    <n v="0.77595747999299025"/>
    <s v="Active"/>
    <s v="CAPITAL_DEFIB"/>
    <s v="RSERIES"/>
    <s v="PLUS"/>
    <x v="19"/>
    <s v="NEW"/>
  </r>
  <r>
    <s v="30520004101110013"/>
    <s v="R SERIES, PLUS, NELLCOR, 3/5 LD, STD CONN, AC PWR, W/PACE, SPO2, ETCO2, CF/USB, DMST"/>
    <s v="EA"/>
    <n v="24839"/>
    <n v="21113.149999999998"/>
    <x v="0"/>
    <n v="4645.69308"/>
    <n v="16467.456919999997"/>
    <n v="0.77996210513353048"/>
    <s v="Active"/>
    <s v="CAPITAL_DEFIB"/>
    <s v="RSERIES"/>
    <s v="PLUS"/>
    <x v="19"/>
    <s v="NEW"/>
  </r>
  <r>
    <s v="30520005201310013"/>
    <s v="R Series Plus Defibrillator with Expansion Pack, OneStep Pacing, SpO2, NIBP, and EtCO2 (mainstream)"/>
    <s v="EA"/>
    <n v="27815"/>
    <n v="23642.75"/>
    <x v="0"/>
    <n v="5103.19751"/>
    <n v="18539.552490000002"/>
    <n v="0.784153809941737"/>
    <s v="Active"/>
    <s v="CAPITAL_DEFIB"/>
    <s v="RSERIES"/>
    <s v="PLUS"/>
    <x v="19"/>
    <s v="NEW"/>
  </r>
  <r>
    <s v="30520006001310013"/>
    <s v="R Series Plus Defibrillator with Expansion Pack, Nellcor, OneStep Pacing and NIBP"/>
    <s v="EA"/>
    <n v="22914"/>
    <n v="19476.899999999998"/>
    <x v="0"/>
    <n v="4496.6533099999997"/>
    <n v="14980.246689999998"/>
    <n v="0.76912890090312114"/>
    <s v="Active"/>
    <s v="CAPITAL_DEFIB"/>
    <s v="RSERIES"/>
    <s v="PLUS"/>
    <x v="19"/>
    <s v="NEW"/>
  </r>
  <r>
    <s v="30520007201310013"/>
    <s v="R SERIES, PLUS, NELLCOR, 3/5 LD, STD ECG, AC PWR, PACE, SPO2, ETCO2, NIBP, CF/USB, DMST"/>
    <s v="EA"/>
    <n v="28486"/>
    <n v="24213.1"/>
    <x v="0"/>
    <n v="5281.4299099999998"/>
    <n v="18931.67009"/>
    <n v="0.78187716938351559"/>
    <s v="Active"/>
    <s v="CAPITAL_DEFIB"/>
    <s v="RSERIES"/>
    <s v="PLUS"/>
    <x v="19"/>
    <s v="NEW"/>
  </r>
  <r>
    <s v="30520009001310013"/>
    <s v="R Series Plus Defibrillator with Expansion Pack, OneStep Pacing, Sp02, and NIBP"/>
    <s v="EA"/>
    <n v="22243"/>
    <n v="18906.55"/>
    <x v="0"/>
    <n v="4317.6541100000004"/>
    <n v="14588.89589"/>
    <n v="0.77163183605681629"/>
    <s v="Active"/>
    <s v="CAPITAL_DEFIB"/>
    <s v="RSERIES"/>
    <s v="PLUS"/>
    <x v="19"/>
    <s v="NEW"/>
  </r>
  <r>
    <s v="30540000301110013"/>
    <s v="R Series Plus Defibrillator with Expansion Pack, OneStep Pacing, and EtCO2 (LoFlo)"/>
    <s v="EA"/>
    <n v="22155"/>
    <n v="18831.75"/>
    <x v="0"/>
    <n v="4182.6141200000002"/>
    <n v="14649.13588"/>
    <n v="0.77789562202132034"/>
    <s v="Active"/>
    <s v="CAPITAL_DEFIB"/>
    <s v="RSERIES"/>
    <s v="PLUS"/>
    <x v="19"/>
    <s v="NEW"/>
  </r>
  <r>
    <s v="30540003101110013"/>
    <s v="R Series Plus Defibrillator with Expansion Pack, OneStep pacing, SpO2, and EtCO2 (LoFlo)"/>
    <s v="EA"/>
    <n v="24168"/>
    <n v="20542.8"/>
    <x v="0"/>
    <n v="4729.3606799999998"/>
    <n v="15813.439319999999"/>
    <n v="0.76978013318534966"/>
    <s v="Active"/>
    <s v="CAPITAL_DEFIB"/>
    <s v="RSERIES"/>
    <s v="PLUS"/>
    <x v="19"/>
    <s v="NEW"/>
  </r>
  <r>
    <s v="30540005201310013"/>
    <s v="R Series Plus Defibrillation with Expansion Pack, OneStep pacing, SpO2, EtCO2 (LoFlo), and NIBP"/>
    <s v="EA"/>
    <n v="27815"/>
    <n v="23642.75"/>
    <x v="0"/>
    <n v="5230.0975099999996"/>
    <n v="18412.65249"/>
    <n v="0.77878641401698201"/>
    <s v="Active"/>
    <s v="CAPITAL_DEFIB"/>
    <s v="RSERIES"/>
    <s v="PLUS"/>
    <x v="19"/>
    <s v="NEW"/>
  </r>
  <r>
    <s v="30610000001030013"/>
    <s v="R Series Plus Defibrillator"/>
    <s v="EA"/>
    <n v="11664"/>
    <n v="9914.4"/>
    <x v="0"/>
    <n v="3176.2047400000001"/>
    <n v="6738.1952599999995"/>
    <n v="0.67963722060840792"/>
    <s v="Active"/>
    <s v="CAPITAL_DEFIB"/>
    <s v="RSERIES"/>
    <s v="PLUS"/>
    <x v="19"/>
    <s v="NEW"/>
  </r>
  <r>
    <s v="30610001001030013"/>
    <s v="R Series Plus Defibrillator with SpO2"/>
    <s v="EA"/>
    <n v="13677"/>
    <n v="11625.449999999999"/>
    <x v="0"/>
    <n v="3634.0045500000001"/>
    <n v="7991.4454499999993"/>
    <n v="0.68740955833967721"/>
    <s v="Active"/>
    <s v="CAPITAL_DEFIB"/>
    <s v="RSERIES"/>
    <s v="PLUS"/>
    <x v="19"/>
    <s v="NEW"/>
  </r>
  <r>
    <s v="30620000001130013"/>
    <s v="R Series Plus Defibrillator with Onestep Pacing"/>
    <s v="EA"/>
    <n v="14640"/>
    <n v="12444"/>
    <x v="0"/>
    <n v="3101.8613500000001"/>
    <n v="9342.1386500000008"/>
    <n v="0.75073438203150122"/>
    <s v="Active"/>
    <s v="CAPITAL_DEFIB"/>
    <s v="RSERIES"/>
    <s v="PLUS"/>
    <x v="19"/>
    <s v="NEW"/>
  </r>
  <r>
    <s v="30620001001130013"/>
    <s v="R Series Plus Defibrillator with Onestep Pacing and SpO2"/>
    <s v="EA"/>
    <n v="16653"/>
    <n v="14155.05"/>
    <x v="0"/>
    <n v="3815.2107599999999"/>
    <n v="10339.839239999999"/>
    <n v="0.73046999056873696"/>
    <s v="Active"/>
    <s v="CAPITAL_DEFIB"/>
    <s v="RSERIES"/>
    <s v="PLUS"/>
    <x v="19"/>
    <s v="NEW"/>
  </r>
  <r>
    <s v="30620003101130013"/>
    <s v="R Series Plus Defibrillator with Onestep Pacing, SPO2, and ETCO2"/>
    <s v="EA"/>
    <n v="22225"/>
    <n v="18891.25"/>
    <x v="0"/>
    <n v="4602.9228000000003"/>
    <n v="14288.3272"/>
    <n v="0.75634630847614637"/>
    <s v="Active"/>
    <s v="CAPITAL_DEFIB"/>
    <s v="RSERIES"/>
    <s v="PLUS"/>
    <x v="19"/>
    <s v="NEW"/>
  </r>
  <r>
    <s v="30620005201330013"/>
    <s v="R Series Plus Defibrillator with Onestep Pacing, SPO2, NIBP, and ETCO2"/>
    <s v="EA"/>
    <n v="25872"/>
    <n v="21991.200000000001"/>
    <x v="0"/>
    <n v="5103.6596300000001"/>
    <n v="16887.540370000002"/>
    <n v="0.7679226404198044"/>
    <s v="Active"/>
    <s v="CAPITAL_DEFIB"/>
    <s v="RSERIES"/>
    <s v="PLUS"/>
    <x v="19"/>
    <s v="NEW"/>
  </r>
  <r>
    <s v="30620006001330013"/>
    <s v="R Series Plus Defibrillator with, Nellcor, OneStep Pacing, NIBP"/>
    <s v="EA"/>
    <n v="20971"/>
    <n v="17825.349999999999"/>
    <x v="0"/>
    <n v="4361.7374300000001"/>
    <n v="13463.612569999998"/>
    <n v="0.7553070525964426"/>
    <s v="Active"/>
    <s v="CAPITAL_DEFIB"/>
    <s v="RSERIES"/>
    <s v="PLUS"/>
    <x v="19"/>
    <s v="NEW"/>
  </r>
  <r>
    <s v="30720005201310012"/>
    <s v="R Series, ALS Defibrillator with Expansion Pack, SpO2, EtCO2 (mainstream), OneStep Pacing and NIBP"/>
    <s v="EA"/>
    <n v="26648"/>
    <n v="22650.799999999999"/>
    <x v="0"/>
    <n v="5000.6473500000002"/>
    <n v="17650.15265"/>
    <n v="0.77922866521270773"/>
    <s v="Active"/>
    <s v="CAPITAL_DEFIB"/>
    <s v="RSERIES"/>
    <s v="ALS"/>
    <x v="19"/>
    <s v="NEW"/>
  </r>
  <r>
    <s v="30740005201310012"/>
    <s v="R Series ALS Defibrillator with Expansion Pack, SPO2, EtCO2 (LoFlo), OneStep Pacing, NIBP"/>
    <s v="EA"/>
    <n v="26648"/>
    <n v="22650.799999999999"/>
    <x v="0"/>
    <n v="5127.5473499999998"/>
    <n v="17523.252649999999"/>
    <n v="0.77362621408515364"/>
    <s v="Active"/>
    <s v="CAPITAL_DEFIB"/>
    <s v="RSERIES"/>
    <s v="ALS"/>
    <x v="19"/>
    <s v="NEW"/>
  </r>
  <r>
    <s v="37120005201310012"/>
    <s v="R SERIES, &quot;NOT FOR CLINICAL USE&quot;, ALS, 3/5 LD STD ECG, AC PWR, SPO2, ETCO2, PACE, NIBP, CF/USB, DMST"/>
    <s v="EA"/>
    <n v="9336"/>
    <n v="7935.5999999999995"/>
    <x v="0"/>
    <n v="5001.1203500000001"/>
    <n v="2934.4796499999993"/>
    <n v="0.36978673950299906"/>
    <s v="Active"/>
    <s v="CAPITAL_DEFIB"/>
    <s v="RSERIES"/>
    <s v="ALS"/>
    <x v="19"/>
    <s v="NEW"/>
  </r>
  <r>
    <s v="37120005201310013"/>
    <s v="R SERIES, PLUS, &quot;NOT FOR CLINICAL USE&quot;, 3/5 LD, STD ECG, AC PWR, PACE, SPO2, ETCO2, NIBP, CF/USB, DMST"/>
    <s v="EA"/>
    <n v="9064"/>
    <n v="7704.4"/>
    <x v="0"/>
    <n v="4059.7965100000001"/>
    <n v="3644.6034899999995"/>
    <n v="0.47305481153626494"/>
    <s v="Active"/>
    <s v="CAPITAL_DEFIB"/>
    <s v="RSERIES"/>
    <s v="PLUS"/>
    <x v="19"/>
    <s v="NEW"/>
  </r>
  <r>
    <s v="37120007201310012"/>
    <s v="R SERIES, ALS, 'NOT FOR CLININCAL USE&quot; NELLCOR, 3/5 LD, STD ECG, AC PWR, PACE, SPO2/ETCO2, NIBP, CF/USB, DMST"/>
    <s v="EA"/>
    <n v="9478"/>
    <n v="8056.3"/>
    <x v="0"/>
    <n v="4254.2787500000004"/>
    <n v="3802.0212499999998"/>
    <n v="0.47193143874979826"/>
    <s v="Active"/>
    <s v="CAPITAL_DEFIB"/>
    <s v="RSERIES"/>
    <s v="ALS"/>
    <x v="19"/>
    <s v="NEW"/>
  </r>
  <r>
    <s v="37120007201310013"/>
    <s v="R SERIES, PLUS, &quot;NOT FOR CLINICAL USE&quot;, NELLCOR, 3/5 LD, STD ECG, AC PWR, PACE, SPO2, ETCO2, NIBP, CF/USB, DMST"/>
    <s v="EA"/>
    <n v="9762"/>
    <n v="8297.6999999999989"/>
    <x v="0"/>
    <n v="4356.8289100000002"/>
    <n v="3940.8710899999987"/>
    <n v="0.4749353543753087"/>
    <s v="Active"/>
    <s v="CAPITAL_DEFIB"/>
    <s v="RSERIES"/>
    <s v="PLUS"/>
    <x v="19"/>
    <s v="NEW"/>
  </r>
  <r>
    <s v="601-0120001-01"/>
    <s v="X Series Monitor/Defibrillator with Pacing, SpO2, and CPR Expansion Pack"/>
    <s v="EA"/>
    <n v="19564"/>
    <n v="16042.480000000001"/>
    <x v="4"/>
    <n v="4707.7830199999999"/>
    <n v="11334.696980000001"/>
    <n v="0.70654269040696949"/>
    <s v="Active"/>
    <s v="CAPITAL_DEFIB"/>
    <s v="XSERIES"/>
    <s v="ALS"/>
    <x v="22"/>
    <s v="NEW"/>
  </r>
  <r>
    <s v="601-0121011-01"/>
    <s v="X Series Monitor/Defibrillator with NIBP, SpO2, CPR Expansion Pack and EtCO2"/>
    <s v="EA"/>
    <n v="28903"/>
    <n v="23700.460000000003"/>
    <x v="4"/>
    <n v="5686.6231399999997"/>
    <n v="18013.836860000003"/>
    <n v="0.7600627523685195"/>
    <s v="Active"/>
    <s v="CAPITAL_DEFIB"/>
    <s v="XSERIES"/>
    <s v="ALS"/>
    <x v="22"/>
    <s v="NEW"/>
  </r>
  <r>
    <s v="601-0121511-01"/>
    <s v="X Series Monitor/Defibrillator with NIBP, SpO2, IBP/Temp, CPR Expansion Pack and EtCO2"/>
    <s v="EA"/>
    <n v="33022"/>
    <n v="27078.04"/>
    <x v="4"/>
    <n v="5744.8405400000001"/>
    <n v="21333.19946"/>
    <n v="0.78784134523769078"/>
    <s v="Active"/>
    <s v="CAPITAL_DEFIB"/>
    <s v="XSERIES"/>
    <s v="ALS"/>
    <x v="22"/>
    <s v="NEW"/>
  </r>
  <r>
    <s v="601-0131011-01"/>
    <s v="X Series Monitor/Defibrillator with NIBP, SpO2, SpCO, CPR Expansion Pack and EtCO2"/>
    <s v="EA"/>
    <n v="31922"/>
    <n v="26176.04"/>
    <x v="4"/>
    <n v="5686.6231399999997"/>
    <n v="20489.416860000001"/>
    <n v="0.78275464355953006"/>
    <s v="Active"/>
    <s v="CAPITAL_DEFIB"/>
    <s v="XSERIES"/>
    <s v="ALS"/>
    <x v="22"/>
    <s v="NEW"/>
  </r>
  <r>
    <s v="601-0140011-01"/>
    <s v="X Series Monitor/Defibrillator with NIBP, SpO2, SpCO, SPMet and CPR Expansion Pack"/>
    <s v="EA"/>
    <n v="29018"/>
    <n v="23794.760000000002"/>
    <x v="4"/>
    <n v="5091.2202200000002"/>
    <n v="18703.539780000003"/>
    <n v="0.78603607601001235"/>
    <s v="Active"/>
    <s v="CAPITAL_DEFIB"/>
    <s v="XSERIES"/>
    <s v="ALS"/>
    <x v="22"/>
    <s v="NEW"/>
  </r>
  <r>
    <s v="601-0211511-01"/>
    <s v="X Series Monitor/Defibrillator with Pacing, Nellcor, 3/5 Lead, SpO2, NIBP, IBP/Temp, CPR Expansion Pack, EtCO2, DSMT"/>
    <s v="EA"/>
    <n v="36460"/>
    <n v="29897.200000000001"/>
    <x v="4"/>
    <n v="5977.9682599999996"/>
    <n v="23919.231740000003"/>
    <n v="0.80004922668343537"/>
    <s v="Active"/>
    <s v="CAPITAL_DEFIB"/>
    <s v="XSERIES"/>
    <s v="ALS"/>
    <x v="22"/>
    <s v="NEW"/>
  </r>
  <r>
    <s v="601-0220010-01"/>
    <s v="X Series Monitor/Defibrillator with Pacing, NIBP, and SpO2"/>
    <s v="EA"/>
    <n v="25119"/>
    <n v="20597.580000000002"/>
    <x v="4"/>
    <n v="5077.8163400000003"/>
    <n v="15519.763660000001"/>
    <n v="0.75347510047296817"/>
    <s v="Active"/>
    <s v="CAPITAL_DEFIB"/>
    <s v="XSERIES"/>
    <s v="ALS"/>
    <x v="22"/>
    <s v="NEW"/>
  </r>
  <r>
    <s v="601-0220011-01"/>
    <s v="X Series Monitor/Defibrillator with Pacing, NIBP, SpO2 and CPR Expansion Pack"/>
    <s v="EA"/>
    <n v="26213"/>
    <n v="21494.66"/>
    <x v="4"/>
    <n v="5077.8163400000003"/>
    <n v="16416.843659999999"/>
    <n v="0.7637638213398118"/>
    <s v="Active"/>
    <s v="CAPITAL_DEFIB"/>
    <s v="XSERIES"/>
    <s v="ALS"/>
    <x v="22"/>
    <s v="NEW"/>
  </r>
  <r>
    <s v="601-0221010-01"/>
    <s v="X Series Monitor/Defibrillator with Pacing, NIBP, SpO2 and EtCO2"/>
    <s v="EA"/>
    <n v="30613"/>
    <n v="25102.660000000003"/>
    <x v="4"/>
    <n v="5680.9952599999997"/>
    <n v="19421.664740000004"/>
    <n v="0.77368951099206229"/>
    <s v="Active"/>
    <s v="CAPITAL_DEFIB"/>
    <s v="XSERIES"/>
    <s v="ALS"/>
    <x v="22"/>
    <s v="NEW"/>
  </r>
  <r>
    <s v="601-0221011-01"/>
    <s v="X Series Monitor/Defibrillator with Pacing, NIBP, SpO2, CPR Expansion Pack and EtCO2"/>
    <s v="EA"/>
    <n v="32659"/>
    <n v="26780.38"/>
    <x v="4"/>
    <n v="5680.9952599999997"/>
    <n v="21099.384740000001"/>
    <n v="0.78786726476622071"/>
    <s v="Active"/>
    <s v="CAPITAL_DEFIB"/>
    <s v="XSERIES"/>
    <s v="ALS"/>
    <x v="22"/>
    <s v="NEW"/>
  </r>
  <r>
    <s v="601-0221511-01"/>
    <s v="X Series Monitor/Defibrillator with Pacing, NIBP, SpO2, IBP/Temp, CPR Expansion Pack and EtCO2"/>
    <s v="EA"/>
    <n v="35827"/>
    <n v="29378.140000000003"/>
    <x v="4"/>
    <n v="5680.9358599999996"/>
    <n v="23697.204140000002"/>
    <n v="0.80662710913624891"/>
    <s v="Active"/>
    <s v="CAPITAL_DEFIB"/>
    <s v="XSERIES"/>
    <s v="ALS"/>
    <x v="22"/>
    <s v="NEW"/>
  </r>
  <r>
    <s v="601-0230011-01"/>
    <s v="X Series Monitor/Defibrillator with Pacing, NIBP, SpO2, SpCO, and CPR Expansion Pack"/>
    <s v="EA"/>
    <n v="29233"/>
    <n v="23971.06"/>
    <x v="4"/>
    <n v="5077.8163400000003"/>
    <n v="18893.24366"/>
    <n v="0.78816888614854741"/>
    <s v="Active"/>
    <s v="CAPITAL_DEFIB"/>
    <s v="XSERIES"/>
    <s v="ALS"/>
    <x v="22"/>
    <s v="NEW"/>
  </r>
  <r>
    <s v="601-0231011-01"/>
    <s v="X Series Monitor/Defibrillator with Pacing, NIBP, SpO2, SpCO, CPR Expansion Pack and EtCO2"/>
    <s v="EA"/>
    <n v="34727"/>
    <n v="28476.140000000003"/>
    <x v="4"/>
    <n v="5680.9952599999997"/>
    <n v="22795.144740000003"/>
    <n v="0.80049981282575522"/>
    <s v="Active"/>
    <s v="CAPITAL_DEFIB"/>
    <s v="XSERIES"/>
    <s v="ALS"/>
    <x v="22"/>
    <s v="NEW"/>
  </r>
  <r>
    <s v="601-0240011-01"/>
    <s v="X Series Monitor/Defibrillator with Pacing, NIBP, SpO2, SpCO, SPMet and CPR Expansion Pack"/>
    <s v="EA"/>
    <n v="31823"/>
    <n v="26094.86"/>
    <x v="4"/>
    <n v="5077.8163400000003"/>
    <n v="21017.043659999999"/>
    <n v="0.80540932812055699"/>
    <s v="Active"/>
    <s v="CAPITAL_DEFIB"/>
    <s v="XSERIES"/>
    <s v="ALS"/>
    <x v="22"/>
    <s v="NEW"/>
  </r>
  <r>
    <s v="601-0241011-01"/>
    <s v="X Series Monitor/Defibrillator with Pacing, NIBP, SpO2, SpCO, SPMet, CPR Expansion Pack and EtCO2"/>
    <s v="EA"/>
    <n v="37318"/>
    <n v="30600.760000000002"/>
    <x v="4"/>
    <n v="5681.3516600000003"/>
    <n v="24919.408340000002"/>
    <n v="0.8143395242471102"/>
    <s v="Active"/>
    <s v="CAPITAL_DEFIB"/>
    <s v="XSERIES"/>
    <s v="ALS"/>
    <x v="22"/>
    <s v="NEW"/>
  </r>
  <r>
    <s v="601-2120011-01"/>
    <s v="X Series Monitor/Defibrillator with 12-Lead ECG, NIBP, SpO2 and CPR Expansion Pack"/>
    <s v="EA"/>
    <n v="33684"/>
    <n v="27620.880000000001"/>
    <x v="4"/>
    <n v="5118.4470199999996"/>
    <n v="22502.432980000001"/>
    <n v="0.81468921265361571"/>
    <s v="Active"/>
    <s v="CAPITAL_DEFIB"/>
    <s v="XSERIES"/>
    <s v="ALS"/>
    <x v="22"/>
    <s v="NEW"/>
  </r>
  <r>
    <s v="601-2120111-01"/>
    <s v="X SERIES ADVANCED, MONITOR/DEFIBRILLATOR, 12 LEAD W/INTERP, SPO2, BVM, NIBP, CPR EXPANSION PACK, US"/>
    <s v="EA"/>
    <n v="37652"/>
    <n v="32004.2"/>
    <x v="0"/>
    <n v="5191.34238"/>
    <n v="26812.857620000002"/>
    <n v="0.83779184044594157"/>
    <s v="Active"/>
    <s v="CAPITAL_DEFIB"/>
    <s v="XSERIES"/>
    <s v="XSERIES_ADV"/>
    <x v="22"/>
    <s v="NEW"/>
  </r>
  <r>
    <s v="601-2120112-01"/>
    <s v="X SERIES ADVANCED, MONITOR/DEFIBRILLATOR, 12 LEAD W/INTERP, SPO2, BVM, NIBP, CPR EXPANSION PACK, REMOTE VIEW, US"/>
    <s v="EA"/>
    <n v="37652"/>
    <n v="32004.2"/>
    <x v="0"/>
    <n v="5191.7311799999998"/>
    <n v="26812.468820000002"/>
    <n v="0.83777969204041969"/>
    <s v="Active"/>
    <s v="CAPITAL_DEFIB"/>
    <s v="XSERIES"/>
    <s v="XSERIES_ADV"/>
    <x v="22"/>
    <s v="NEW"/>
  </r>
  <r>
    <s v="601-2121011-01"/>
    <s v="X Series Monitor/Defibrillator with 12-Lead ECG, NIBP, SpO2, EtCO2 and CPR Expansion Pack"/>
    <s v="EA"/>
    <n v="39343"/>
    <n v="32261.260000000002"/>
    <x v="4"/>
    <n v="5713.8499400000001"/>
    <n v="26547.410060000002"/>
    <n v="0.82288819655524925"/>
    <s v="Active"/>
    <s v="CAPITAL_DEFIB"/>
    <s v="XSERIES"/>
    <s v="ALS"/>
    <x v="22"/>
    <s v="NEW"/>
  </r>
  <r>
    <s v="601-2121111-01"/>
    <s v="X SERIES ADVANCED, MONITOR/DEFIBRILLATOR, 12 LEAD W/INTERP, SPO2, ETCO2, BVM, NIBP, CPR EXPANSION PACK, US"/>
    <s v="EA"/>
    <n v="43147"/>
    <n v="36674.949999999997"/>
    <x v="0"/>
    <n v="5796.9620999999997"/>
    <n v="30877.987899999996"/>
    <n v="0.84193674156338316"/>
    <s v="Active"/>
    <s v="CAPITAL_DEFIB"/>
    <s v="XSERIES"/>
    <s v="XSERIES_ADV"/>
    <x v="22"/>
    <s v="NEW"/>
  </r>
  <r>
    <s v="601-2130011-01"/>
    <s v="X Series Monitor/Defibrillator with 12-Lead ECG, NIBP, SpO2, SpCO and CPR Expansion Pack"/>
    <s v="EA"/>
    <n v="36794"/>
    <n v="30171.08"/>
    <x v="4"/>
    <n v="5118.4470199999996"/>
    <n v="25052.632980000002"/>
    <n v="0.8303525422358099"/>
    <s v="Active"/>
    <s v="CAPITAL_DEFIB"/>
    <s v="XSERIES"/>
    <s v="ALS"/>
    <x v="22"/>
    <s v="NEW"/>
  </r>
  <r>
    <s v="601-2130411-01"/>
    <s v="X Series Monitor/Defibrillator with 12-Lead ECG, NIBP, SpO2, SpCO, Temp and CPR Expansion Pack"/>
    <s v="EA"/>
    <n v="37922"/>
    <n v="31096.04"/>
    <x v="4"/>
    <n v="5118.5690599999998"/>
    <n v="25977.470939999999"/>
    <n v="0.83539482647951313"/>
    <s v="Active"/>
    <s v="CAPITAL_DEFIB"/>
    <s v="XSERIES"/>
    <s v="ALS"/>
    <x v="22"/>
    <s v="NEW"/>
  </r>
  <r>
    <s v="601-2220010-01"/>
    <s v="X Series Monitor/Defibrillator with 12-Lead ECG, Pacing, NIBP, and SpO2"/>
    <s v="EA"/>
    <n v="35446"/>
    <n v="29065.72"/>
    <x v="4"/>
    <n v="5105.0431399999998"/>
    <n v="23960.67686"/>
    <n v="0.82436206156255543"/>
    <s v="Active"/>
    <s v="CAPITAL_DEFIB"/>
    <s v="XSERIES"/>
    <s v="ALS"/>
    <x v="22"/>
    <s v="NEW"/>
  </r>
  <r>
    <s v="601-2220011-01"/>
    <s v="X Series Monitor/Defibrillator with 12-Lead ECG, Pacing, NIBP, SpO2 and CPR Expansion Pack"/>
    <s v="EA"/>
    <n v="36573"/>
    <n v="29989.86"/>
    <x v="4"/>
    <n v="5105.0431399999998"/>
    <n v="24884.816859999999"/>
    <n v="0.82977435906669783"/>
    <s v="Active"/>
    <s v="CAPITAL_DEFIB"/>
    <s v="XSERIES"/>
    <s v="ALS"/>
    <x v="22"/>
    <s v="NEW"/>
  </r>
  <r>
    <s v="601-2220411-01"/>
    <s v="X Series Monitor/Defibrillator with 12-Lead ECG, Pacing, NIBP, SpO2, Temp and CPR Expansion Pack"/>
    <s v="EA"/>
    <n v="37701"/>
    <n v="30914.820000000003"/>
    <x v="4"/>
    <n v="5105.16518"/>
    <n v="25809.654820000003"/>
    <n v="0.83486349977130714"/>
    <s v="Active"/>
    <s v="CAPITAL_DEFIB"/>
    <s v="XSERIES"/>
    <s v="ALS"/>
    <x v="22"/>
    <s v="NEW"/>
  </r>
  <r>
    <s v="601-2220511-01"/>
    <s v="X Series Monitor/Defibrillator with 12-Lead ECG, Pacing, NIBP, SpO2, IBP/Temp and CPR Expansion Pack"/>
    <s v="EA"/>
    <n v="40816"/>
    <n v="33469.120000000003"/>
    <x v="4"/>
    <n v="5104.9837399999997"/>
    <n v="28364.136260000003"/>
    <n v="0.84747182656729547"/>
    <s v="Active"/>
    <s v="CAPITAL_DEFIB"/>
    <s v="XSERIES"/>
    <s v="ALS"/>
    <x v="22"/>
    <s v="NEW"/>
  </r>
  <r>
    <s v="601-2221010-01"/>
    <s v="X Series Monitor/Defibrillator with 12-Lead ECG, Pacing, NIBP, SpO2 and EtCO2"/>
    <s v="EA"/>
    <n v="41105"/>
    <n v="33706.100000000006"/>
    <x v="4"/>
    <n v="5708.2220600000001"/>
    <n v="27997.877940000006"/>
    <n v="0.83064721044558698"/>
    <s v="Active"/>
    <s v="CAPITAL_DEFIB"/>
    <s v="XSERIES"/>
    <s v="ALS"/>
    <x v="22"/>
    <s v="NEW"/>
  </r>
  <r>
    <s v="601-2221011-01"/>
    <s v="X Series Monitor/Defibrillator with 12-Lead ECG, Pacing, NIBP, SpO2, CPR Expansion Pack and EtCO2"/>
    <s v="EA"/>
    <n v="42233"/>
    <n v="34631.060000000005"/>
    <x v="4"/>
    <n v="5708.2220600000001"/>
    <n v="28922.837940000005"/>
    <n v="0.83517044930186946"/>
    <s v="Active"/>
    <s v="CAPITAL_DEFIB"/>
    <s v="XSERIES"/>
    <s v="ALS"/>
    <x v="22"/>
    <s v="NEW"/>
  </r>
  <r>
    <s v="601-2221111-01"/>
    <s v="X SERIES ADVANCED, MONITOR/DEFIBRILLATOR, 12 LEAD W/INTERP, PACE, ETCO2, NIBP, SPO2, BVM, CPR EXPANSION PACK, US"/>
    <s v="EA"/>
    <n v="45952"/>
    <n v="39059.199999999997"/>
    <x v="0"/>
    <n v="5791.6668600000003"/>
    <n v="33267.53314"/>
    <n v="0.85172080175733256"/>
    <s v="Active"/>
    <s v="CAPITAL_DEFIB"/>
    <s v="XSERIES"/>
    <s v="XSERIES_ADV"/>
    <x v="22"/>
    <s v="NEW"/>
  </r>
  <r>
    <s v="601-2221112-01"/>
    <s v="X SERIES ADVANCED, MONITOR/DEFIBRILLATOR, 12 LEAD W/INTERP, PACE, SPO2, ETCO2, BVM, NIBP, CPR EXPANSION PACK, REMOTE VIEW, US"/>
    <s v="EA"/>
    <n v="45952"/>
    <n v="39059.199999999997"/>
    <x v="0"/>
    <n v="5792.05566"/>
    <n v="33267.144339999999"/>
    <n v="0.85171084763640836"/>
    <s v="Active"/>
    <s v="CAPITAL_DEFIB"/>
    <s v="XSERIES"/>
    <s v="XSERIES_ADV"/>
    <x v="22"/>
    <s v="NEW"/>
  </r>
  <r>
    <s v="601-2221211-01"/>
    <s v="X SERIES ADVANCED, MONITOR/DEFIBRILLATOR, 12 LEAD W/INTERP, PACE, ETCO2, NIBP, SPO2, BVM/TEMP, CPR EXPANSION PACK, US"/>
    <s v="EA"/>
    <n v="47046"/>
    <n v="39989.1"/>
    <x v="0"/>
    <n v="5791.6668600000003"/>
    <n v="34197.433140000001"/>
    <n v="0.85516886201489917"/>
    <s v="Active"/>
    <s v="CAPITAL_DEFIB"/>
    <s v="XSERIES"/>
    <s v="XSERIES_ADV"/>
    <x v="22"/>
    <s v="NEW"/>
  </r>
  <r>
    <s v="601-2221212-01"/>
    <s v="X SERIES ADVANCED, MONITOR/DEFIBRILLATOR, 12 LEAD W/INTERP, PACE, SPO2, ETCO2, BVM, TEMP, NIBP, CPR EXPANSION PACK, REMOTE VIEW, US"/>
    <s v="EA"/>
    <n v="47046"/>
    <n v="39989.1"/>
    <x v="0"/>
    <n v="5792.05566"/>
    <n v="34197.04434"/>
    <n v="0.85515913936547716"/>
    <s v="Active"/>
    <s v="CAPITAL_DEFIB"/>
    <s v="XSERIES"/>
    <s v="XSERIES_ADV"/>
    <x v="22"/>
    <s v="NEW"/>
  </r>
  <r>
    <s v="601-2221411-01"/>
    <s v="X Series Monitor/Defibrillator with 12-Lead ECG, Pacing, NIBP, SpO2, EtCO2, Temp and CPR Expansion Pack"/>
    <s v="EA"/>
    <n v="43360"/>
    <n v="35555.200000000004"/>
    <x v="4"/>
    <n v="5708.3441000000003"/>
    <n v="29846.855900000002"/>
    <n v="0.83945121669966694"/>
    <s v="Active"/>
    <s v="CAPITAL_DEFIB"/>
    <s v="XSERIES"/>
    <s v="ALS"/>
    <x v="22"/>
    <s v="NEW"/>
  </r>
  <r>
    <s v="601-2221511-01"/>
    <s v="X Series Monitor/Defibrillator with 12-Lead Eccg, Pacing, NIBP, SpO2, IBP/Temp, CPR Expansion Pack and EtCO2"/>
    <s v="EA"/>
    <n v="46476"/>
    <n v="38110.32"/>
    <x v="4"/>
    <n v="5708.16266"/>
    <n v="32402.157339999998"/>
    <n v="0.8502200280658887"/>
    <s v="Active"/>
    <s v="CAPITAL_DEFIB"/>
    <s v="XSERIES"/>
    <s v="ALS"/>
    <x v="22"/>
    <s v="NEW"/>
  </r>
  <r>
    <s v="601-2230011-01"/>
    <s v="X Series Monitor/Defibrillator with 12-Lead ECG, Pacing, NIBP, SpO2, SpCO and CPR Expansion Pack"/>
    <s v="EA"/>
    <n v="39683"/>
    <n v="32540.06"/>
    <x v="4"/>
    <n v="5105.0431399999998"/>
    <n v="27435.016860000003"/>
    <n v="0.84311512824500023"/>
    <s v="Active"/>
    <s v="CAPITAL_DEFIB"/>
    <s v="XSERIES"/>
    <s v="ALS"/>
    <x v="22"/>
    <s v="NEW"/>
  </r>
  <r>
    <s v="601-2230411-01"/>
    <s v="X Series Monitor/Defibrillator with 12-Lead ECG, Pacing, NIBP, SpO2, SpCO, Temp and CPR Expansion Pack"/>
    <s v="EA"/>
    <n v="40811"/>
    <n v="33465.020000000004"/>
    <x v="4"/>
    <n v="5105.16518"/>
    <n v="28359.854820000004"/>
    <n v="0.84744771764666516"/>
    <s v="Active"/>
    <s v="CAPITAL_DEFIB"/>
    <s v="XSERIES"/>
    <s v="ALS"/>
    <x v="22"/>
    <s v="NEW"/>
  </r>
  <r>
    <s v="601-2230511-01"/>
    <s v="X Series Monitor/Defibrillator with 12-Lead ECG, Pacing, NIBP, SpO2, SpCO, IBP/Temp and CPR Expansion Pack"/>
    <s v="EA"/>
    <n v="43926"/>
    <n v="36019.32"/>
    <x v="4"/>
    <n v="5104.9837399999997"/>
    <n v="30914.33626"/>
    <n v="0.85827095736399239"/>
    <s v="Active"/>
    <s v="CAPITAL_DEFIB"/>
    <s v="XSERIES"/>
    <s v="ALS"/>
    <x v="22"/>
    <s v="NEW"/>
  </r>
  <r>
    <s v="601-2231001-01"/>
    <s v="X Series Monitor/Defibrillator with 12-Lead ECG, Pacing, NO NIBP, SpO2, SpCO, CPR Expansion Pack, EtCO2, DMST"/>
    <s v="EA"/>
    <n v="41383"/>
    <n v="33934.060000000005"/>
    <x v="4"/>
    <n v="5427.1915399999998"/>
    <n v="28506.868460000005"/>
    <n v="0.84006654258287994"/>
    <s v="Active"/>
    <s v="CAPITAL_DEFIB"/>
    <s v="XSERIES"/>
    <s v="ALS"/>
    <x v="22"/>
    <s v="NEW"/>
  </r>
  <r>
    <s v="601-2231011-01"/>
    <s v="X Series Monitor/Defibrillator with 12-Lead ECG, Pacing, NIBP, SpO2, SpCO, EtCO2 and CPR Expansion Pack"/>
    <s v="EA"/>
    <n v="45343"/>
    <n v="37181.26"/>
    <x v="4"/>
    <n v="5708.2220600000001"/>
    <n v="31473.037940000002"/>
    <n v="0.84647583056625841"/>
    <s v="Active"/>
    <s v="CAPITAL_DEFIB"/>
    <s v="XSERIES"/>
    <s v="ALS"/>
    <x v="22"/>
    <s v="NEW"/>
  </r>
  <r>
    <s v="601-2231111-01"/>
    <s v="X SERIES ADVANCED, MONITOR/DEFIBRILLATOR, 12 LEAD W/INTERP, PACE, ETCO2, NIBP, SPO2/SPCO, BVM, CPR EXPANSION PACK, US"/>
    <s v="EA"/>
    <n v="48971"/>
    <n v="41625.35"/>
    <x v="0"/>
    <n v="5792.4444599999997"/>
    <n v="35832.90554"/>
    <n v="0.86084334522112127"/>
    <s v="Active"/>
    <s v="CAPITAL_DEFIB"/>
    <s v="XSERIES"/>
    <s v="XSERIES_ADV"/>
    <x v="22"/>
    <s v="NEW"/>
  </r>
  <r>
    <s v="601-2231112-01"/>
    <s v="X SERIES ADVANCED, MONITOR/DEFIBRILLATOR, 12 LEAD W/INTERP, PACE, SPO2, SPCO, ETCO2, BVM, NIBP, CPR EXPANSION PACK, REMOTE VIEW, US"/>
    <s v="EA"/>
    <n v="48971"/>
    <n v="41625.35"/>
    <x v="0"/>
    <n v="5792.8332600000003"/>
    <n v="35832.516739999999"/>
    <n v="0.8608340047591192"/>
    <s v="Active"/>
    <s v="CAPITAL_DEFIB"/>
    <s v="XSERIES"/>
    <s v="XSERIES_ADV"/>
    <x v="22"/>
    <s v="NEW"/>
  </r>
  <r>
    <s v="601-2231211-01"/>
    <s v="X SERIES ADVANCED, MONITOR/DEFIBRILLATOR, 12 LEAD W/INTERP, PACE, ETCO2, NIBP, SPO2/SPCO, BVM/TEMP, CPR EXPANSION PACK, US"/>
    <s v="EA"/>
    <n v="50066"/>
    <n v="42556.1"/>
    <x v="0"/>
    <n v="5792.4444599999997"/>
    <n v="36763.65554"/>
    <n v="0.86388685852322"/>
    <s v="Active"/>
    <s v="CAPITAL_DEFIB"/>
    <s v="XSERIES"/>
    <s v="XSERIES_ADV"/>
    <x v="22"/>
    <s v="NEW"/>
  </r>
  <r>
    <s v="601-2231212-01"/>
    <s v="X SERIES ADVANCED, MONITOR/DEFIBRILLATOR, 12 LEAD W/INTERP, PACE, SPO2, SPCO, ETCO2, BVM, TEMP, NIBP, CPR EXPANSION PACK, REMOTE VIEW, US"/>
    <s v="EA"/>
    <n v="50066"/>
    <n v="42556.1"/>
    <x v="0"/>
    <n v="5792.8332600000003"/>
    <n v="36763.266739999999"/>
    <n v="0.86387772234767757"/>
    <s v="Active"/>
    <s v="CAPITAL_DEFIB"/>
    <s v="XSERIES"/>
    <s v="XSERIES_ADV"/>
    <x v="22"/>
    <s v="NEW"/>
  </r>
  <r>
    <s v="601-2231411-01"/>
    <s v="X Series Monitor/Defibrillator with 12-Lead ECG, Pacing, NIBP, SpO2, SpCO, EtCO2, Temp and CPR Expansion Pack"/>
    <s v="EA"/>
    <n v="46470"/>
    <n v="38105.4"/>
    <x v="4"/>
    <n v="5708.3441000000003"/>
    <n v="32397.055899999999"/>
    <n v="0.85019592761130969"/>
    <s v="Active"/>
    <s v="CAPITAL_DEFIB"/>
    <s v="XSERIES"/>
    <s v="ALS"/>
    <x v="22"/>
    <s v="NEW"/>
  </r>
  <r>
    <s v="601-2231511-01"/>
    <s v="X Series Monitor/Defibrillator with 12-Lead ECG, Pacing, NIBP, SpO2, SpCO, IBP/Temp, CPR Expansion Pack and EtCO2"/>
    <s v="EA"/>
    <n v="49586"/>
    <n v="40660.520000000004"/>
    <x v="4"/>
    <n v="5706.4278599999998"/>
    <n v="34954.092140000008"/>
    <n v="0.85965679091167557"/>
    <s v="Active"/>
    <s v="CAPITAL_DEFIB"/>
    <s v="XSERIES"/>
    <s v="ALS"/>
    <x v="22"/>
    <s v="NEW"/>
  </r>
  <r>
    <s v="601-2240010-01"/>
    <s v="X Series Monitor/Defibrillator with 12-Lead ECG, Pacing, NIBP, SpO2, SpCO and SPMet"/>
    <s v="EA"/>
    <n v="41224"/>
    <n v="33803.68"/>
    <x v="4"/>
    <n v="5105.0431399999998"/>
    <n v="28698.636859999999"/>
    <n v="0.84897966316093387"/>
    <s v="Active"/>
    <s v="CAPITAL_DEFIB"/>
    <s v="XSERIES"/>
    <s v="ALS"/>
    <x v="22"/>
    <s v="NEW"/>
  </r>
  <r>
    <s v="601-2240011-01"/>
    <s v="X Series Monitor/Defibrillator with 12-Lead ECG, Pacing, NIBP, SpO2, SpCO, SPMet and CPR Expansion Pack"/>
    <s v="EA"/>
    <n v="42352"/>
    <n v="34728.639999999999"/>
    <x v="4"/>
    <n v="5105.0431399999998"/>
    <n v="29623.596859999998"/>
    <n v="0.85300192751573334"/>
    <s v="Active"/>
    <s v="CAPITAL_DEFIB"/>
    <s v="XSERIES"/>
    <s v="ALS"/>
    <x v="22"/>
    <s v="NEW"/>
  </r>
  <r>
    <s v="601-2240511-01"/>
    <s v="X Series Monitor/Defibrillator with 12-Lead ECG, Pacing, NIBP, SpO2, SpCO, SPMet, IBP/Temp and CPR Expansion Pack"/>
    <s v="EA"/>
    <n v="46595"/>
    <n v="38207.9"/>
    <x v="4"/>
    <n v="5104.9837399999997"/>
    <n v="33102.916259999998"/>
    <n v="0.86638931372831263"/>
    <s v="Active"/>
    <s v="CAPITAL_DEFIB"/>
    <s v="XSERIES"/>
    <s v="ALS"/>
    <x v="22"/>
    <s v="NEW"/>
  </r>
  <r>
    <s v="601-2241010-01"/>
    <s v="X Series Monitor/Defibrillator with 12-Lead ECG, Pacing, NIBP, SpO2, SpCO, SPMet and EtCO2"/>
    <s v="EA"/>
    <n v="46884"/>
    <n v="38444.880000000005"/>
    <x v="4"/>
    <n v="5708.5784599999997"/>
    <n v="32736.301540000004"/>
    <n v="0.85151264719775432"/>
    <s v="Active"/>
    <s v="CAPITAL_DEFIB"/>
    <s v="XSERIES"/>
    <s v="ALS"/>
    <x v="22"/>
    <s v="NEW"/>
  </r>
  <r>
    <s v="601-2241011-01"/>
    <s v="X Series Monitor/Defibrillator with 12-Lead ECG, Pacing, NIBP, SpO2, SpCO, SPMet, CPR Expansion Pack and EtCO2"/>
    <s v="EA"/>
    <n v="48011"/>
    <n v="39369.020000000004"/>
    <x v="4"/>
    <n v="5708.2220600000001"/>
    <n v="33660.797940000004"/>
    <n v="0.8550072605312502"/>
    <s v="Active"/>
    <s v="CAPITAL_DEFIB"/>
    <s v="XSERIES"/>
    <s v="ALS"/>
    <x v="22"/>
    <s v="NEW"/>
  </r>
  <r>
    <s v="601-2241111-01"/>
    <s v="X SERIES ADVANCED, MONITOR/DEFIBRILLATOR, 12 LEAD W/INTERP, PACE, ETCO2, NIBP, SPO2, SPCO, SPMET, BVM, CPR EXPANSION PACK, US"/>
    <s v="EA"/>
    <n v="51562"/>
    <n v="43827.7"/>
    <x v="0"/>
    <n v="5792.4444599999997"/>
    <n v="38035.255539999998"/>
    <n v="0.86783599276256795"/>
    <s v="Active"/>
    <s v="CAPITAL_DEFIB"/>
    <s v="XSERIES"/>
    <s v="XSERIES_ADV"/>
    <x v="22"/>
    <s v="NEW"/>
  </r>
  <r>
    <s v="601-2241112-01"/>
    <s v="X SERIES ADVANCED, MONITOR/DEFIBRILLATOR, 12 LEAD W/INTERP, PACE, SPO2, SPCO, SPMET, ETCO2, BVM, NIBP, CPR EXPANSION PACK, REMOTE VIEW, US"/>
    <s v="EA"/>
    <n v="51562"/>
    <n v="43827.7"/>
    <x v="0"/>
    <n v="5792.8332600000003"/>
    <n v="38034.866739999998"/>
    <n v="0.86782712166050235"/>
    <s v="Active"/>
    <s v="CAPITAL_DEFIB"/>
    <s v="XSERIES"/>
    <s v="XSERIES_ADV"/>
    <x v="22"/>
    <s v="NEW"/>
  </r>
  <r>
    <s v="601-2241211-01"/>
    <s v="X SERIES ADVANCED, MONITOR/DEFIBRILLATOR, 12 LEAD W/INTERP, PACE, ETCO2, NIBP, SPO2, SPCO, SPMET, BVM/TEMP, CPR EXPANSION PACK, US"/>
    <s v="EA"/>
    <n v="52656"/>
    <n v="44757.599999999999"/>
    <x v="0"/>
    <n v="5792.4444599999997"/>
    <n v="38965.15554"/>
    <n v="0.87058187972545442"/>
    <s v="Active"/>
    <s v="CAPITAL_DEFIB"/>
    <s v="XSERIES"/>
    <s v="XSERIES_ADV"/>
    <x v="22"/>
    <s v="NEW"/>
  </r>
  <r>
    <s v="601-2241212-01"/>
    <s v="X SERIES ADVANCED, MONITOR/DEFIBRILLATOR, 12 LEAD W/INTERP, PACE, SPO2, SPCO, SPMET, ETCO2, BVM, TEMP, NIBP, CPR EXPANSION PACK, REMOTE VIEW, US"/>
    <s v="EA"/>
    <n v="52656"/>
    <n v="44757.599999999999"/>
    <x v="0"/>
    <n v="5792.8332600000003"/>
    <n v="38964.766739999999"/>
    <n v="0.87057319293259694"/>
    <s v="Active"/>
    <s v="CAPITAL_DEFIB"/>
    <s v="XSERIES"/>
    <s v="XSERIES_ADV"/>
    <x v="22"/>
    <s v="NEW"/>
  </r>
  <r>
    <s v="601-2241411-01"/>
    <s v="X Series Monitor/Defibrillator with 12-Lead ECG, Pacing, NIBP, SpO2, SpCO, SPMet, EtCO2, Temp and CPR Expansion Pack"/>
    <s v="EA"/>
    <n v="49138"/>
    <n v="40293.160000000003"/>
    <x v="4"/>
    <n v="5708.3441000000003"/>
    <n v="34584.815900000001"/>
    <n v="0.8583296991350392"/>
    <s v="Active"/>
    <s v="CAPITAL_DEFIB"/>
    <s v="XSERIES"/>
    <s v="ALS"/>
    <x v="22"/>
    <s v="NEW"/>
  </r>
  <r>
    <s v="601-2241511-01"/>
    <s v="X Series Monitor/Defibrillator with 12-Lead ECG, Pacing, NIBP, SpO2, SpCO, SPMet, IBP/Temp, CPR Expansion Pack and EtCO2"/>
    <s v="EA"/>
    <n v="52254"/>
    <n v="42848.280000000006"/>
    <x v="4"/>
    <n v="5708.16266"/>
    <n v="37140.117340000004"/>
    <n v="0.86678198844854448"/>
    <s v="Active"/>
    <s v="CAPITAL_DEFIB"/>
    <s v="XSERIES"/>
    <s v="ALS"/>
    <x v="22"/>
    <s v="NEW"/>
  </r>
  <r>
    <s v="601-2261511-01"/>
    <s v="X Series Monitor/Defibrillator 12-Lead with Interp, Pacing, NIBP, SpO2, SpHb, SpOC, SpCO, PVI &amp; PI,(Rainbow), IBP/Temp CPR Expansion Pack and EtCO2.,DMST"/>
    <s v="EA"/>
    <n v="55239"/>
    <n v="45295.98"/>
    <x v="4"/>
    <n v="5704.8123900000001"/>
    <n v="39591.167610000004"/>
    <n v="0.87405477505950857"/>
    <s v="Active"/>
    <s v="CAPITAL_DEFIB"/>
    <s v="XSERIES"/>
    <s v="ALS"/>
    <x v="22"/>
    <s v="NEW"/>
  </r>
  <r>
    <s v="601-2271211-01"/>
    <s v="X SERIES ADVANCED, MONITOR/DEFIBRILLATOR, 12 LEAD W/INTERP, PACE, ETCO2, NIBP, SPO2, SPCO, SPMET, SPHB, SPOC PVI &amp; PI, BVM/TEMP, CPR EXTENDED INSTALLED, US"/>
    <s v="EA"/>
    <n v="58145"/>
    <n v="49423.25"/>
    <x v="0"/>
    <n v="5792.1420600000001"/>
    <n v="43631.107940000002"/>
    <n v="0.88280531814480034"/>
    <s v="Active"/>
    <s v="CAPITAL_DEFIB"/>
    <s v="XSERIES"/>
    <s v="XSERIES_ADV"/>
    <x v="22"/>
    <s v="NEW"/>
  </r>
  <r>
    <s v="601-2271511-01"/>
    <s v="X Series Monitor/Defibrillator with 12-Lead with Interp, Pacing, NIBP, SpO2, SpHb, SPOC, SpCO, SPMet, PVI &amp; PI, (Rainbow), IBP/Temp, CPR Expansion Pack and EtCO2"/>
    <s v="EA"/>
    <n v="57908"/>
    <n v="47484.560000000005"/>
    <x v="4"/>
    <n v="5704.8123900000001"/>
    <n v="41779.747610000006"/>
    <n v="0.87985963458437866"/>
    <s v="Active"/>
    <s v="CAPITAL_DEFIB"/>
    <s v="XSERIES"/>
    <s v="ALS"/>
    <x v="22"/>
    <s v="NEW"/>
  </r>
  <r>
    <s v="601-2431111-01"/>
    <s v="X SERIES ADVANCED, MONITOR/DEFIBRILLATOR, 12 LEAD W/INTERP, PACE, AUDIO, SPO2, SPCO, ETCO2, BVM, NIBP, CPR EXPANSION PACK, US"/>
    <s v="EA"/>
    <n v="50946"/>
    <n v="43304.1"/>
    <x v="0"/>
    <n v="5832.0880200000001"/>
    <n v="37472.011979999996"/>
    <n v="0.8653224978697166"/>
    <s v="Active"/>
    <s v="CAPITAL_DEFIB"/>
    <s v="XSERIES"/>
    <s v="XSERIES_ADV"/>
    <x v="22"/>
    <s v="NEW"/>
  </r>
  <r>
    <s v="601-2431112-01"/>
    <s v="X SERIES ADVANCED, MONITOR/DEFIBRILLATOR, 12 LEAD W/INTERP, PACE, AUDIO, SPO2, SPCO, ETCO2, BVM, NIBP, CPR EXPANSION PACK, REMOTE VIEW, US"/>
    <s v="EA"/>
    <n v="50946"/>
    <n v="43304.1"/>
    <x v="0"/>
    <n v="5832.4768199999999"/>
    <n v="37471.623179999995"/>
    <n v="0.8653135195050814"/>
    <s v="Active"/>
    <s v="CAPITAL_DEFIB"/>
    <s v="XSERIES"/>
    <s v="XSERIES_ADV"/>
    <x v="22"/>
    <s v="NEW"/>
  </r>
  <r>
    <s v="601-2431211-01"/>
    <s v="X SERIES ADVANCED, MONITOR/DEFIBRILLATOR, 12 LEAD W/INTERP, PACE, AUDIO, SPO2, SPCO, ETCO2, BVM, TEMP, NIBP, CPR EXPANSION PACK, US"/>
    <s v="EA"/>
    <n v="52040"/>
    <n v="44234"/>
    <x v="0"/>
    <n v="5832.0880200000001"/>
    <n v="38401.911979999997"/>
    <n v="0.86815372744947317"/>
    <s v="Active"/>
    <s v="CAPITAL_DEFIB"/>
    <s v="XSERIES"/>
    <s v="XSERIES_ADV"/>
    <x v="22"/>
    <s v="NEW"/>
  </r>
  <r>
    <s v="601-2431212-01"/>
    <s v="X SERIES ADVANCED, MONITOR/DEFIBRILLATOR, 12 LEAD W/INTERP, PACE, SPO2, SPCO, SPMET, ETCO2, BVM, TEMP, NIBP, CPR EXPANSION PACK, REMOTE VIEW, US"/>
    <s v="EA"/>
    <n v="52040"/>
    <n v="44234"/>
    <x v="0"/>
    <n v="5832.4768199999999"/>
    <n v="38401.523180000004"/>
    <n v="0.86814493783062807"/>
    <s v="Active"/>
    <s v="CAPITAL_DEFIB"/>
    <s v="XSERIES"/>
    <s v="XSERIES_ADV"/>
    <x v="22"/>
    <s v="NEW"/>
  </r>
  <r>
    <s v="603-0121411-01"/>
    <s v="X Series Monitor/Defibrillator, SpO2, NIBP, Temp, CPR Expansion Pack and EtCO2."/>
    <s v="EA"/>
    <n v="32757"/>
    <n v="26860.74"/>
    <x v="4"/>
    <n v="5828.1535700000004"/>
    <n v="21032.586430000003"/>
    <n v="0.78302334299055054"/>
    <s v="Active"/>
    <s v="CAPITAL_DEFIB"/>
    <s v="XSERIES"/>
    <s v="ALS"/>
    <x v="22"/>
    <s v="NEW"/>
  </r>
  <r>
    <s v="603-0121511-01"/>
    <s v="X Series Monitor/Defibrillator with NIBP, SpO2, IBP/Temp, CPR Expansion Pack and EtCO2"/>
    <s v="EA"/>
    <n v="35967"/>
    <n v="29492.940000000002"/>
    <x v="4"/>
    <n v="5775.3232099999996"/>
    <n v="23717.616790000004"/>
    <n v="0.80417946769633686"/>
    <s v="Active"/>
    <s v="CAPITAL_DEFIB"/>
    <s v="XSERIES"/>
    <s v="ALS"/>
    <x v="22"/>
    <s v="NEW"/>
  </r>
  <r>
    <s v="603-0220011-01"/>
    <s v="X Series Monitor/Defibrillator with Pacing, NIBP, SpO2 and CPR Expansion Pack"/>
    <s v="EA"/>
    <n v="28743"/>
    <n v="23569.260000000002"/>
    <x v="4"/>
    <n v="5166.5758100000003"/>
    <n v="18402.68419"/>
    <n v="0.78079176817600549"/>
    <s v="Active"/>
    <s v="CAPITAL_DEFIB"/>
    <s v="XSERIES"/>
    <s v="ALS"/>
    <x v="22"/>
    <s v="NEW"/>
  </r>
  <r>
    <s v="603-0220511-01"/>
    <s v="X Series Monitor/Defibrillator with Pacing, SpO2, NIBP, IBP/Temp and CPR Expansion Pack."/>
    <s v="EA"/>
    <n v="33113"/>
    <n v="27152.660000000003"/>
    <x v="4"/>
    <n v="5163.4060099999997"/>
    <n v="21989.253990000005"/>
    <n v="0.80983793079573063"/>
    <s v="Active"/>
    <s v="CAPITAL_DEFIB"/>
    <s v="XSERIES"/>
    <s v="ALS"/>
    <x v="22"/>
    <s v="NEW"/>
  </r>
  <r>
    <s v="603-0221011-01"/>
    <s v="X Series Monitor/Defibrillator with Pacing, NIBP, SpO2, CPR Expansion Pack and EtCO2"/>
    <s v="EA"/>
    <n v="34572"/>
    <n v="28349.040000000001"/>
    <x v="4"/>
    <n v="5769.7547299999997"/>
    <n v="22579.28527"/>
    <n v="0.79647442276704961"/>
    <s v="Active"/>
    <s v="CAPITAL_DEFIB"/>
    <s v="XSERIES"/>
    <s v="ALS"/>
    <x v="22"/>
    <s v="NEW"/>
  </r>
  <r>
    <s v="603-0221411-01"/>
    <s v="X Series Monitor/Defibrillator with Pacing, NIBP, SpO2, Temp, CPR Expansion Pack and EtCO2"/>
    <s v="EA"/>
    <n v="35733"/>
    <n v="29301.06"/>
    <x v="4"/>
    <n v="5769.8767699999999"/>
    <n v="23531.183230000002"/>
    <n v="0.80308300211664707"/>
    <s v="Active"/>
    <s v="CAPITAL_DEFIB"/>
    <s v="XSERIES"/>
    <s v="ALS"/>
    <x v="22"/>
    <s v="NEW"/>
  </r>
  <r>
    <s v="603-0221511-01"/>
    <s v="X Series Monitor/Defibrillator with Pacing, NIBP, SpO2, IBP/Temp, CPR Expansion Pack and EtCO2"/>
    <s v="EA"/>
    <n v="37808"/>
    <n v="31002.560000000001"/>
    <x v="4"/>
    <n v="5769.6953299999996"/>
    <n v="25232.864670000003"/>
    <n v="0.813896164381264"/>
    <s v="Active"/>
    <s v="CAPITAL_DEFIB"/>
    <s v="XSERIES"/>
    <s v="ALS"/>
    <x v="22"/>
    <s v="NEW"/>
  </r>
  <r>
    <s v="603-2120011-01"/>
    <s v="X SERIES, MONITOR/DEFIBRILLATOR, HOSPITAL, 12 LD W/ INTERP, ECG, NIBP, SPO2, CPR EXPANSION PACK, DMST"/>
    <s v="EA"/>
    <n v="33583"/>
    <n v="27538.06"/>
    <x v="4"/>
    <n v="5207.2064899999996"/>
    <n v="22330.853510000001"/>
    <n v="0.81090873903245175"/>
    <s v="Active"/>
    <s v="CAPITAL_DEFIB"/>
    <s v="XSERIES"/>
    <s v="ALS"/>
    <x v="22"/>
    <s v="NEW"/>
  </r>
  <r>
    <s v="603-2121011-01"/>
    <s v="X SERIES, MONITOR/DEFIBRILLATOR, HOSPITAL, 12 LD W/ INTERP, ECG, NIBP, SPO2, CPR EXPANSION PACK, ETCO2, DMST"/>
    <s v="EA"/>
    <n v="39732"/>
    <n v="32580.240000000002"/>
    <x v="4"/>
    <n v="5802.60941"/>
    <n v="26777.630590000001"/>
    <n v="0.82189789240349365"/>
    <s v="Active"/>
    <s v="CAPITAL_DEFIB"/>
    <s v="XSERIES"/>
    <s v="ALS"/>
    <x v="22"/>
    <s v="NEW"/>
  </r>
  <r>
    <s v="603-2220010-01"/>
    <s v="X SERIES, MONITOR/DEFIBRILLATOR,  HOSPITAL, 12 LD W/ INTERP, ECG, PACING, NIBP, SPO2, DMST"/>
    <s v="EA"/>
    <n v="35294"/>
    <n v="28941.08"/>
    <x v="4"/>
    <n v="5193.8026099999997"/>
    <n v="23747.277390000003"/>
    <n v="0.8205387425071905"/>
    <s v="Active"/>
    <s v="CAPITAL_DEFIB"/>
    <s v="XSERIES"/>
    <s v="ALS"/>
    <x v="22"/>
    <s v="NEW"/>
  </r>
  <r>
    <s v="603-2220011-01"/>
    <s v="X Series Monitor/Defibrillator with 12-Lead ECG, Pacing, NIBP, SpO2 and CPR Expansion Pack"/>
    <s v="EA"/>
    <n v="36388"/>
    <n v="29838.160000000003"/>
    <x v="4"/>
    <n v="5226.8614100000004"/>
    <n v="24611.298590000002"/>
    <n v="0.82482628251876122"/>
    <s v="Active"/>
    <s v="CAPITAL_DEFIB"/>
    <s v="XSERIES"/>
    <s v="ALS"/>
    <x v="22"/>
    <s v="NEW"/>
  </r>
  <r>
    <s v="603-2221011-01"/>
    <s v="X Series Monitor/Defibrillator with 12-Lead ECG, Pacing, NIBP, SpO2, CPR Expansion Pack and EtCO2"/>
    <s v="EA"/>
    <n v="41883"/>
    <n v="34344.060000000005"/>
    <x v="4"/>
    <n v="5830.0403299999998"/>
    <n v="28514.019670000005"/>
    <n v="0.83024603585015866"/>
    <s v="Active"/>
    <s v="CAPITAL_DEFIB"/>
    <s v="XSERIES"/>
    <s v="ALS"/>
    <x v="22"/>
    <s v="NEW"/>
  </r>
  <r>
    <s v="603-2221411-01"/>
    <s v="X Series Monitor/Defibrillator with 12-Lead ECG, Pacing, NIBP, SpO2, EtCO2, Temp and CPR Expansion Pack"/>
    <s v="EA"/>
    <n v="42977"/>
    <n v="35241.14"/>
    <x v="4"/>
    <n v="5830.16237"/>
    <n v="29410.977630000001"/>
    <n v="0.83456374084379792"/>
    <s v="Active"/>
    <s v="CAPITAL_DEFIB"/>
    <s v="XSERIES"/>
    <s v="ALS"/>
    <x v="22"/>
    <s v="NEW"/>
  </r>
  <r>
    <s v="603-2221511-01"/>
    <s v="X Series Monitor/Defibrillator with 12-Lead Eccg, Pacing, NIBP, SpO2, IBP/Temp, CPR Expansion Pack and EtCO2"/>
    <s v="EA"/>
    <n v="46002"/>
    <n v="37721.64"/>
    <x v="4"/>
    <n v="5829.9809299999997"/>
    <n v="31891.659070000002"/>
    <n v="0.84544731008513951"/>
    <s v="Active"/>
    <s v="CAPITAL_DEFIB"/>
    <s v="XSERIES"/>
    <s v="ALS"/>
    <x v="22"/>
    <s v="NEW"/>
  </r>
  <r>
    <s v="8300-000204"/>
    <s v="MICROSTREAM ADVANCE ADULT-PEDIATRIC INTUBATED CO2 FILTER LINE, HIGH HUMIDITY, BOX OF 25"/>
    <s v="EA"/>
    <n v="450"/>
    <n v="369"/>
    <x v="4"/>
    <n v="236.93039999999999"/>
    <n v="132.06960000000001"/>
    <n v="0.35791219512195122"/>
    <s v="Active"/>
    <s v="COMPONENT"/>
    <s v="COMPONENT"/>
    <s v="COMPONENT"/>
    <x v="24"/>
    <s v="NEW"/>
  </r>
  <r>
    <s v="8900-000861-01"/>
    <s v="Trainer Electrode, Pedi-padz II, 6 Pairs per Case,  24 Month Shelf Life"/>
    <s v="EA"/>
    <n v="141"/>
    <n v="119.85"/>
    <x v="0"/>
    <n v="65.8"/>
    <n v="54.05"/>
    <n v="0.45098039215686275"/>
    <s v="Active"/>
    <s v="CONSUMABLE"/>
    <s v="TRAINING"/>
    <s v="ELECTRODES"/>
    <x v="0"/>
    <s v="NEW"/>
  </r>
  <r>
    <s v="8900-0803-01"/>
    <s v="Replacement Adhesive Gels for CPR-D-padz - Training Electrode Replacements, 5 Pair/case. 12 month shelf life"/>
    <s v="EA"/>
    <n v="43"/>
    <n v="36.549999999999997"/>
    <x v="0"/>
    <n v="34.491059999999997"/>
    <n v="2.0589399999999998"/>
    <n v="5.6332147742818056E-2"/>
    <s v="Active"/>
    <s v="CONSUMABLE"/>
    <s v="TRAINING"/>
    <s v="MISC"/>
    <x v="1"/>
    <s v="NEW"/>
  </r>
  <r>
    <s v="8900-0807-01"/>
    <s v="CPR-D Accessory Kit Contains CPR Barrier Mask, Scissors, Gloves, Prep Razor, Towel and A Moist Towelette In A Small Zip-Lock Pouch, One Each."/>
    <s v="EA"/>
    <n v="22"/>
    <n v="18.7"/>
    <x v="0"/>
    <n v="1.5602100000000001"/>
    <n v="17.139789999999998"/>
    <n v="0.91656631016042778"/>
    <s v="Active"/>
    <s v="CONSUMABLE"/>
    <s v="MFE"/>
    <s v="CPR_D"/>
    <x v="1"/>
    <s v="NEW"/>
  </r>
  <r>
    <s v="8900-0808-01"/>
    <s v="CPR-D Accessory Kit Contains CPR Barrier Mask, Scissors, Gloves, Prep Razor, Towel and A Moist Towelette In A Small Zip-Lock Pouch, One Case of 50 Each."/>
    <s v="CS"/>
    <n v="907"/>
    <n v="770.94999999999993"/>
    <x v="0"/>
    <n v="103.01"/>
    <n v="667.93999999999994"/>
    <n v="0.86638562812114928"/>
    <s v="Active"/>
    <s v="CONSUMABLE"/>
    <s v="MFE"/>
    <s v="CPR_D"/>
    <x v="1"/>
    <s v="NEW"/>
  </r>
  <r>
    <s v="8900-0809-01"/>
    <s v="Replacement CPR-D Demo Pads. Includes A Pair of CPR-D Replacement Electrode Pads with Tabbed Pull-Away Gel Covers Without the CPR Sensor Assembly. Can Be Used to Replace Worn or Frayed Pads From Complete CPR-D Demo Pad."/>
    <s v="EA"/>
    <n v="42"/>
    <n v="35.699999999999996"/>
    <x v="0"/>
    <n v="31.371510000000001"/>
    <n v="4.3284899999999951"/>
    <n v="0.12124621848739484"/>
    <s v="Active"/>
    <s v="CONSUMABLE"/>
    <s v="TRAINING"/>
    <s v="ELECTRODES"/>
    <x v="1"/>
    <s v="NEW"/>
  </r>
  <r>
    <s v="8900-0400"/>
    <s v="CPR Stat-padz HVP Multi-Function CPR Electrodes, 8 Prs/Cs (24 Mo Shelf Life)"/>
    <s v="CS"/>
    <n v="666"/>
    <n v="546.12"/>
    <x v="4"/>
    <n v="180.41686999999999"/>
    <n v="365.70312999999999"/>
    <n v="0.66963877902292535"/>
    <s v="Active"/>
    <s v="CONSUMABLE"/>
    <s v="MFE"/>
    <s v="CPR_STAT_PADZ"/>
    <x v="25"/>
    <s v="NEW"/>
  </r>
  <r>
    <s v="8900-0801-01"/>
    <s v="Stat-padz II Adult Multi-Function Electrodes, 1 Pair, 24 Month Shelf Life"/>
    <s v="EA"/>
    <n v="64"/>
    <n v="52.480000000000004"/>
    <x v="4"/>
    <n v="22.950800000000001"/>
    <n v="29.529200000000003"/>
    <n v="0.56267530487804884"/>
    <s v="Active"/>
    <s v="CONSUMABLE"/>
    <s v="MFE"/>
    <s v="STAT_PADZII"/>
    <x v="26"/>
    <s v="NEW"/>
  </r>
  <r>
    <s v="8900-0802-01"/>
    <s v="Stat-padz II HVP Multi-Function Electrodes, 12 Pair per Case, 24 Month Shelf Life"/>
    <s v="CS"/>
    <n v="539"/>
    <n v="441.98"/>
    <x v="4"/>
    <n v="166.15457000000001"/>
    <n v="275.82542999999998"/>
    <n v="0.624067672745373"/>
    <s v="Active"/>
    <s v="CONSUMABLE"/>
    <s v="MFE"/>
    <s v="STAT_PADZII"/>
    <x v="26"/>
    <s v="NEW"/>
  </r>
  <r>
    <s v="8900-0805-01"/>
    <s v="Training Electrodes, Stat-padz II, 6 Pairs per Case, 24 Month Shelf Life"/>
    <s v="EA"/>
    <n v="134"/>
    <n v="109.88000000000001"/>
    <x v="4"/>
    <n v="70.61"/>
    <n v="39.27000000000001"/>
    <n v="0.35738987986894799"/>
    <s v="Active"/>
    <s v="CONSUMABLE"/>
    <s v="TRAINING"/>
    <s v="ELECTRODES"/>
    <x v="27"/>
    <s v="NEW"/>
  </r>
  <r>
    <s v="8900-000280-01"/>
    <s v="CPR UNI-PADZ, III, U.S."/>
    <s v="EA"/>
    <n v="189"/>
    <n v="160.65"/>
    <x v="0"/>
    <n v="44.179290000000002"/>
    <n v="116.47071"/>
    <n v="0.72499663865546216"/>
    <s v="Active"/>
    <s v="CONSUMABLE"/>
    <s v="MFE"/>
    <s v="UNI_PADZ"/>
    <x v="4"/>
    <s v="NEW"/>
  </r>
  <r>
    <s v="8900-000284"/>
    <s v="CPR UNI-PADZ, III TRAINING KIT"/>
    <s v="EA"/>
    <n v="130"/>
    <n v="110.5"/>
    <x v="0"/>
    <n v="65.700969999999998"/>
    <n v="44.799030000000002"/>
    <n v="0.4054210859728507"/>
    <s v="Active"/>
    <s v="CONSUMABLE"/>
    <s v="MFE"/>
    <s v="UNI_PADZ"/>
    <x v="4"/>
    <s v="NEW"/>
  </r>
  <r>
    <s v="8900-000285"/>
    <s v="CPR UNI-PADZ, III TRAINING REPLACEMENT PADS 8/CASE"/>
    <s v="EA"/>
    <n v="104"/>
    <n v="88.399999999999991"/>
    <x v="0"/>
    <n v="47.655619999999999"/>
    <n v="40.744379999999992"/>
    <n v="0.4609092760180995"/>
    <s v="Active"/>
    <s v="CONSUMABLE"/>
    <s v="MFE"/>
    <s v="UNI_PADZ"/>
    <x v="4"/>
    <s v="NEW"/>
  </r>
  <r>
    <s v="8900-0810-01"/>
    <s v="Pedi-padz II Pediatric Multi-Function Electrodes - Designed for use with the AED Plus. the AED Recognizes When Pedi-padz II Are Connected and Automatically Proceeds with A Pediatric ECG and Adjusts Energy to Pediatric Levels. 1 Pair, 24 Month Shelf Life."/>
    <s v="EA"/>
    <n v="108"/>
    <n v="91.8"/>
    <x v="0"/>
    <n v="17.93648"/>
    <n v="73.863519999999994"/>
    <n v="0.80461350762527228"/>
    <s v="Active"/>
    <s v="CONSUMABLE"/>
    <s v="MFE"/>
    <s v="PEDI_PADZII"/>
    <x v="28"/>
    <s v="NEW"/>
  </r>
  <r>
    <s v="8900-0800-01"/>
    <s v="CPRD-padz One Piece Defibrillation and CPR System Adult Electrode(CPR-D-padz One Piece Electrode Pad with Real CPR Help . Supplied with Gloves, Barrier Mask, Scissors, Razor, Wet Wipe and Dry Wipe. 1 EA, Five (5) Year Shelf-Life. )"/>
    <s v="EA"/>
    <n v="192"/>
    <n v="163.19999999999999"/>
    <x v="0"/>
    <n v="34.231940000000002"/>
    <n v="128.96805999999998"/>
    <n v="0.79024546568627441"/>
    <s v="Active"/>
    <s v="CONSUMABLE"/>
    <s v="MFE"/>
    <s v="CPR_D"/>
    <x v="29"/>
    <s v="NEW"/>
  </r>
  <r>
    <s v="8900-0402"/>
    <s v="CPR Stat-padz HVP Multi-Function CPR Electrodes, 1 Ea (24 Mo Shelf Life)"/>
    <s v="EA"/>
    <n v="88"/>
    <n v="74.8"/>
    <x v="0"/>
    <n v="21.244730000000001"/>
    <n v="53.555269999999993"/>
    <n v="0.71597954545454534"/>
    <s v="Active"/>
    <s v="CONSUMABLE"/>
    <s v="MFE"/>
    <s v="STAT_PADZ"/>
    <x v="5"/>
    <s v="NEW"/>
  </r>
  <r>
    <s v="8900-5007"/>
    <s v="CPR-D DEMO ELECTRODES W/CABLE"/>
    <s v="EA"/>
    <n v="137"/>
    <n v="116.45"/>
    <x v="0"/>
    <n v="35.636740000000003"/>
    <n v="80.81326"/>
    <n v="0.69397389437526835"/>
    <s v="Active"/>
    <s v="CONSUMABLE"/>
    <s v="TRAINING"/>
    <s v="ELECTRODES"/>
    <x v="5"/>
    <s v="NEW"/>
  </r>
  <r>
    <s v="8700-0701-01"/>
    <s v="Lifeband 1 Pack"/>
    <s v="EA"/>
    <n v="198"/>
    <n v="194.04"/>
    <x v="1"/>
    <n v="85.706057142857105"/>
    <n v="108.33394285714289"/>
    <n v="0.55830727096033239"/>
    <s v="Active"/>
    <s v="CONSUMABLE"/>
    <s v="AP"/>
    <s v="LIFEBANDS"/>
    <x v="7"/>
    <s v="NEW"/>
  </r>
  <r>
    <s v="8700-0706-01"/>
    <s v="Lifeband 3 Pack"/>
    <s v="PKG"/>
    <n v="425"/>
    <n v="416.5"/>
    <x v="1"/>
    <n v="242.64437142857099"/>
    <n v="173.85562857142901"/>
    <n v="0.41742047676213445"/>
    <s v="Active"/>
    <s v="CONSUMABLE"/>
    <s v="AP"/>
    <s v="LIFEBANDS"/>
    <x v="7"/>
    <s v="NEW"/>
  </r>
  <r>
    <s v="8000-000475"/>
    <s v="Masimo, M-LNCS ADTX, Adult Adhesive Sensor (20 PER BOX)"/>
    <s v="EA"/>
    <n v="368"/>
    <n v="301.76000000000005"/>
    <x v="4"/>
    <n v="167.4"/>
    <n v="134.36000000000004"/>
    <n v="0.44525450689289509"/>
    <s v="Active"/>
    <s v="CONSUMABLE"/>
    <s v="SPO2"/>
    <s v="SENSORS"/>
    <x v="10"/>
    <s v="NEW"/>
  </r>
  <r>
    <s v="8000-000476"/>
    <s v="Masimo, M-LNCS PDTX-3, Pediatric Adhesive Sensor (20 PER BOX)"/>
    <s v="EA"/>
    <n v="385"/>
    <n v="315.70000000000005"/>
    <x v="4"/>
    <n v="183.6"/>
    <n v="132.10000000000005"/>
    <n v="0.41843522331327221"/>
    <s v="Active"/>
    <s v="CONSUMABLE"/>
    <s v="SPO2"/>
    <s v="SENSORS"/>
    <x v="10"/>
    <s v="NEW"/>
  </r>
  <r>
    <s v="8000-000477"/>
    <s v="Masimo M-LNCS INF-3, Infant Adhesive Sensor (20 PER BOX)"/>
    <s v="EA"/>
    <n v="487"/>
    <n v="399.34000000000003"/>
    <x v="4"/>
    <n v="226.8"/>
    <n v="172.54000000000002"/>
    <n v="0.43206290379125561"/>
    <s v="Active"/>
    <s v="CONSUMABLE"/>
    <s v="SPO2"/>
    <s v="SENSORS"/>
    <x v="10"/>
    <s v="NEW"/>
  </r>
  <r>
    <s v="8000-000478"/>
    <s v="Masimo, M-LNCS NEOPT-3, Neonatal Preterm Adhesive Sensor (20 PER BOX)"/>
    <s v="EA"/>
    <n v="533"/>
    <n v="437.06000000000006"/>
    <x v="4"/>
    <n v="243"/>
    <n v="194.06000000000006"/>
    <n v="0.44401226376241254"/>
    <s v="Active"/>
    <s v="CONSUMABLE"/>
    <s v="SPO2"/>
    <s v="SENSORS"/>
    <x v="10"/>
    <s v="NEW"/>
  </r>
  <r>
    <s v="8000-0323"/>
    <s v="SpO2 LNCS Disposable Neonatal Sensors, Box of 20"/>
    <s v="EA"/>
    <n v="504"/>
    <n v="413.28000000000003"/>
    <x v="4"/>
    <n v="226.8"/>
    <n v="186.48000000000002"/>
    <n v="0.45121951219512196"/>
    <s v="Active"/>
    <s v="CONSUMABLE"/>
    <s v="SPO2"/>
    <s v="SENSORS"/>
    <x v="10"/>
    <s v="NEW"/>
  </r>
  <r>
    <s v="8000-0324"/>
    <s v="SpO2 LNCS Disposable Preterm Neonatal Sensors, Box of 20"/>
    <s v="EA"/>
    <n v="561"/>
    <n v="460.02000000000004"/>
    <x v="4"/>
    <n v="243"/>
    <n v="217.02000000000004"/>
    <n v="0.47176209730011742"/>
    <s v="Active"/>
    <s v="CONSUMABLE"/>
    <s v="SPO2"/>
    <s v="SENSORS"/>
    <x v="10"/>
    <s v="NEW"/>
  </r>
  <r>
    <s v="8000-0642"/>
    <s v="Neonatal Disposable Cuffs Size 3, 6 - 11 cm, Box of 20"/>
    <s v="EA"/>
    <n v="113"/>
    <n v="92.660000000000011"/>
    <x v="4"/>
    <n v="54.583199999999998"/>
    <n v="38.076800000000013"/>
    <n v="0.41093028275415505"/>
    <s v="Active"/>
    <s v="CONSUMABLE"/>
    <s v="CUFFS"/>
    <s v="CUFFS"/>
    <x v="10"/>
    <s v="NEW"/>
  </r>
  <r>
    <s v="8000-0643"/>
    <s v="Neonatal Disposable Cuffs Size 4, 7 -13 cm, Box of 20"/>
    <s v="EA"/>
    <n v="119"/>
    <n v="97.580000000000013"/>
    <x v="4"/>
    <n v="56.203200000000002"/>
    <n v="41.37680000000001"/>
    <n v="0.42402951424472235"/>
    <s v="Active"/>
    <s v="CONSUMABLE"/>
    <s v="CUFFS"/>
    <s v="CUFFS"/>
    <x v="10"/>
    <s v="NEW"/>
  </r>
  <r>
    <s v="8000-0644"/>
    <s v="Neonatal Disposable Cuffs Size 5 , 8 - 15 cm, Box of 20"/>
    <s v="EA"/>
    <n v="125"/>
    <n v="102.50000000000001"/>
    <x v="4"/>
    <n v="57.499200000000002"/>
    <n v="45.000800000000012"/>
    <n v="0.4390321951219513"/>
    <s v="Active"/>
    <s v="CONSUMABLE"/>
    <s v="CUFFS"/>
    <s v="CUFFS"/>
    <x v="10"/>
    <s v="NEW"/>
  </r>
  <r>
    <s v="8000-0791"/>
    <s v="CPR Starter Pack (Includes 1 CPR Connector and 2 CPR Stat-padz)"/>
    <s v="EA"/>
    <n v="448"/>
    <n v="367.36"/>
    <x v="4"/>
    <n v="130.12291999999999"/>
    <n v="237.23708000000002"/>
    <n v="0.64578908972125437"/>
    <s v="Active"/>
    <s v="CONSUMABLE"/>
    <s v="MFE"/>
    <s v="CPR_STAT_PADZ"/>
    <x v="10"/>
    <s v="NEW"/>
  </r>
  <r>
    <s v="8300-0797-01"/>
    <s v="Neonatal Cuff Kit, One Each of Sizes #1 - #5, Single Tube with Male Luer Connector"/>
    <s v="EA"/>
    <n v="30"/>
    <n v="24.6"/>
    <x v="4"/>
    <n v="16.610399999999998"/>
    <n v="7.9896000000000029"/>
    <n v="0.32478048780487817"/>
    <s v="Active"/>
    <s v="CONSUMABLE"/>
    <s v="CUFFS"/>
    <s v="CUFFS"/>
    <x v="10"/>
    <s v="NEW"/>
  </r>
  <r>
    <s v="8900-0003"/>
    <s v="ECG Electrodes. 3 ECG Electrodes/Pouch (200 Pouches / 600 Electrodes), 24 Month Shelf Life (20 Cartons / Case)"/>
    <s v="EA"/>
    <n v="143"/>
    <n v="117.26"/>
    <x v="4"/>
    <n v="85.204499999999996"/>
    <n v="32.055500000000009"/>
    <n v="0.27337114105406796"/>
    <s v="Active"/>
    <s v="CONSUMABLE"/>
    <s v="ECG"/>
    <s v="ELECTRODES"/>
    <x v="10"/>
    <s v="NEW"/>
  </r>
  <r>
    <s v="8900-0004"/>
    <s v="ECG Liquid Gel Electrodes, 4 ECG Electrodes/Pouch (480 Electrodes =120 Pouches), 24 Month Shelf Life (10 Cartons / Case)"/>
    <s v="EA"/>
    <n v="114"/>
    <n v="93.48"/>
    <x v="4"/>
    <n v="49.145609999999998"/>
    <n v="44.334390000000006"/>
    <n v="0.47426604621309376"/>
    <s v="Active"/>
    <s v="CONSUMABLE"/>
    <s v="ECG"/>
    <s v="ELECTRODES"/>
    <x v="10"/>
    <s v="NEW"/>
  </r>
  <r>
    <s v="8900-0005"/>
    <s v="5 ECG Electrodes/Pouch (500 Electrodes), 24 Month Shelf Life (10 Cartons / Case)"/>
    <s v="EA"/>
    <n v="119"/>
    <n v="97.580000000000013"/>
    <x v="4"/>
    <n v="69.337500000000006"/>
    <n v="28.242500000000007"/>
    <n v="0.28942918630866982"/>
    <s v="Active"/>
    <s v="CONSUMABLE"/>
    <s v="ECG"/>
    <s v="ELECTRODES"/>
    <x v="10"/>
    <s v="NEW"/>
  </r>
  <r>
    <s v="8900-0006"/>
    <s v="ECG Liquid Gel Electrodes, 6 ECG Electrodes/Pouch (600 Electrodes = 100 Pouches), 24 Month Shelf Life (10 Cartons / Case)"/>
    <s v="EA"/>
    <n v="143"/>
    <n v="117.26"/>
    <x v="4"/>
    <n v="82.947000000000003"/>
    <n v="34.313000000000002"/>
    <n v="0.29262323042810851"/>
    <s v="Active"/>
    <s v="CONSUMABLE"/>
    <s v="ECG"/>
    <s v="ELECTRODES"/>
    <x v="10"/>
    <s v="NEW"/>
  </r>
  <r>
    <s v="8900-0190"/>
    <s v="Training CPR Stat-padz. Includes One Training Cable with CPR Sensor, Y Connector for Simulator Connection, and One Pair of Replacement Training Electrodes."/>
    <s v="EA"/>
    <n v="106"/>
    <n v="86.92"/>
    <x v="4"/>
    <n v="39.62565"/>
    <n v="47.294350000000001"/>
    <n v="0.54411355269213069"/>
    <s v="Active"/>
    <s v="CONSUMABLE"/>
    <s v="TRAINING"/>
    <s v="ELECTRODES"/>
    <x v="10"/>
    <s v="NEW"/>
  </r>
  <r>
    <s v="8900-0195"/>
    <s v="Replacement Training Electrodes (CPR Stat-padz Case of 8). Includes 8 Pairs (Sternum and Apex Pad) of Replacement Electrodes for Training CPR Stat-padz."/>
    <s v="CS"/>
    <n v="94"/>
    <n v="77.080000000000013"/>
    <x v="4"/>
    <n v="69.844160000000002"/>
    <n v="7.2358400000000103"/>
    <n v="9.3874416190970533E-2"/>
    <s v="Active"/>
    <s v="CONSUMABLE"/>
    <s v="TRAINING"/>
    <s v="ELECTRODES"/>
    <x v="10"/>
    <s v="NEW"/>
  </r>
  <r>
    <s v="8900-0700"/>
    <s v="30 Pouch, Rectangle Liquid Gel ECG Electrodes (600 Electrodes), 24 Month Shelf Life (20 POUCHES / CASE)"/>
    <s v="CS"/>
    <n v="136"/>
    <n v="111.52000000000001"/>
    <x v="4"/>
    <n v="69.789000000000001"/>
    <n v="41.731000000000009"/>
    <n v="0.37420193687230996"/>
    <s v="Active"/>
    <s v="CONSUMABLE"/>
    <s v="ECG"/>
    <s v="ELECTRODES"/>
    <x v="10"/>
    <s v="NEW"/>
  </r>
  <r>
    <s v="8900-0701"/>
    <s v="30 Pouch Round Liquid Gel ECG Electrodes (600 Electrodes, 1.5&quot; Diameter), 24 Month Shelf Life (20 POUCHES / CASE)"/>
    <s v="CS"/>
    <n v="136"/>
    <n v="111.52000000000001"/>
    <x v="4"/>
    <n v="85.91"/>
    <n v="25.610000000000014"/>
    <n v="0.22964490674318519"/>
    <s v="Active"/>
    <s v="CONSUMABLE"/>
    <s v="ECG"/>
    <s v="ELECTRODES"/>
    <x v="10"/>
    <s v="NEW"/>
  </r>
  <r>
    <s v="8900-0702"/>
    <s v="30 Pouch Rectangle Solid Gel ECG Electrodes (600 Electrodes), 24 Month Shelf Life (20 POUCHES / CASE)"/>
    <s v="CS"/>
    <n v="0"/>
    <n v="0"/>
    <x v="4"/>
    <n v="74.400000000000006"/>
    <n v="-74.400000000000006"/>
    <e v="#DIV/0!"/>
    <s v="OBSOLETED"/>
    <s v="CONSUMABLE"/>
    <s v="ECG"/>
    <s v="ELECTRODES"/>
    <x v="10"/>
    <s v="NEW"/>
  </r>
  <r>
    <s v="8900-0703"/>
    <s v="30 Pouch Round Liquid Gel ECG Electrodes (600 Electrodes, 2&quot; Diameter), 24 Month Shelf Life (20 POUCHES / CASE)"/>
    <s v="CS"/>
    <n v="136"/>
    <n v="111.52000000000001"/>
    <x v="4"/>
    <n v="92.01"/>
    <n v="19.510000000000005"/>
    <n v="0.17494619799139172"/>
    <s v="Active"/>
    <s v="CONSUMABLE"/>
    <s v="ECG"/>
    <s v="ELECTRODES"/>
    <x v="10"/>
    <s v="NEW"/>
  </r>
  <r>
    <s v="8900-0704"/>
    <s v="30 Pouch Radiolucent ECG Electrodes (300 Electrodes, 1.5&quot; Diameter), 24 Month Shelf Life (10 POUCHES / CASE)"/>
    <s v="CS"/>
    <n v="68"/>
    <n v="55.760000000000005"/>
    <x v="4"/>
    <n v="43.38"/>
    <n v="12.380000000000003"/>
    <n v="0.2220229555236729"/>
    <s v="Active"/>
    <s v="CONSUMABLE"/>
    <s v="ECG"/>
    <s v="ELECTRODES"/>
    <x v="10"/>
    <s v="NEW"/>
  </r>
  <r>
    <s v="8900-0706"/>
    <s v="30 Pouch Square Liquid Gel ECG Electrodes (600 Electrodes), 24 Month Shelf  Life (20 POUCHES / CASE)"/>
    <s v="CS"/>
    <n v="136"/>
    <n v="111.52000000000001"/>
    <x v="4"/>
    <n v="84.65"/>
    <n v="26.870000000000005"/>
    <n v="0.24094332855093259"/>
    <s v="Active"/>
    <s v="CONSUMABLE"/>
    <s v="ECG"/>
    <s v="ELECTRODES"/>
    <x v="10"/>
    <s v="NEW"/>
  </r>
  <r>
    <s v="8900-0707"/>
    <s v="30 Pouch Square Solid Gel ECG Electrodes (600 Electrodes), 24 Month Shelf Life (20 POUCHES / CASE)"/>
    <s v="CS"/>
    <n v="0"/>
    <n v="0"/>
    <x v="4"/>
    <n v="89"/>
    <n v="-89"/>
    <e v="#DIV/0!"/>
    <s v="OBSOLETED"/>
    <s v="CONSUMABLE"/>
    <s v="ECG"/>
    <s v="ELECTRODES"/>
    <x v="10"/>
    <s v="NEW"/>
  </r>
  <r>
    <s v="8900-0708"/>
    <s v="30 Pouch Round Solid Gel ECG Electrodes (600 Electrodes, 1.5&quot; Diameter), 24 Month Shelf Life (20 POUCHES / CASE)"/>
    <s v="CS"/>
    <n v="0"/>
    <n v="0"/>
    <x v="4"/>
    <n v="89"/>
    <n v="-89"/>
    <e v="#DIV/0!"/>
    <s v="OBSOLETED"/>
    <s v="CONSUMABLE"/>
    <s v="ECG"/>
    <s v="ELECTRODES"/>
    <x v="10"/>
    <s v="NEW"/>
  </r>
  <r>
    <s v="8900-0709"/>
    <s v="4 Pouch Pediatric ECG Electrodes (480 Electrodes), 24 Month Shelf Life (10 Cartons / Case)"/>
    <s v="CS"/>
    <n v="130"/>
    <n v="106.60000000000001"/>
    <x v="4"/>
    <n v="85.73"/>
    <n v="20.870000000000005"/>
    <n v="0.1957786116322702"/>
    <s v="Active"/>
    <s v="CONSUMABLE"/>
    <s v="ECG"/>
    <s v="ELECTRODES"/>
    <x v="10"/>
    <s v="NEW"/>
  </r>
  <r>
    <s v="8900-0714"/>
    <s v="Solid Gel, Foam ECG Electrodes, 4 Per Pouch, Case of 480 Electrodes, 24 Month Shelf Life (10 Cartons / Case)"/>
    <s v="CS"/>
    <n v="0"/>
    <n v="0"/>
    <x v="4"/>
    <n v="117.94"/>
    <n v="-117.94"/>
    <e v="#DIV/0!"/>
    <s v="OBSOLETED"/>
    <s v="CONSUMABLE"/>
    <s v="ECG"/>
    <s v="ELECTRODES"/>
    <x v="10"/>
    <s v="NEW"/>
  </r>
  <r>
    <s v="8900-0715"/>
    <s v="Solid Gel, Foam ECG Electrodes, 6 Per Pouch, Case of 600 Electrodes, 24 Month Shelf Life (10 Cartons / Case)"/>
    <s v="CS"/>
    <n v="0"/>
    <n v="0"/>
    <x v="4"/>
    <n v="169.52"/>
    <n v="-169.52"/>
    <e v="#DIV/0!"/>
    <s v="OBSOLETED"/>
    <s v="CONSUMABLE"/>
    <s v="ECG"/>
    <s v="ELECTRODES"/>
    <x v="10"/>
    <s v="NEW"/>
  </r>
  <r>
    <s v="8900-0950-01"/>
    <s v="Air Medical Stat-padz HVP Multi-Function Electrodes (1 Pair)"/>
    <s v="EA"/>
    <n v="57"/>
    <n v="46.74"/>
    <x v="4"/>
    <n v="9.2899999999999991"/>
    <n v="37.450000000000003"/>
    <n v="0.80124090714591356"/>
    <s v="Active"/>
    <s v="CONSUMABLE"/>
    <s v="MFE"/>
    <s v="STAT_PADZ"/>
    <x v="10"/>
    <s v="NEW"/>
  </r>
  <r>
    <s v="8900-0951-01"/>
    <s v="Air Medical Stat-padz HVP Multi-Function Electrodes (12 / Case)"/>
    <s v="CS"/>
    <n v="493"/>
    <n v="404.26000000000005"/>
    <x v="4"/>
    <n v="111.99"/>
    <n v="292.27000000000004"/>
    <n v="0.72297531291742934"/>
    <s v="Active"/>
    <s v="CONSUMABLE"/>
    <s v="MFE"/>
    <s v="STAT_PADZ"/>
    <x v="10"/>
    <s v="NEW"/>
  </r>
  <r>
    <s v="8900-1003-01"/>
    <s v="Pediatric ECG Electrodes/3 Per Pouch (300 Electrodes), 24 Month Shelf Life (10 Cartons / Case)"/>
    <s v="EA"/>
    <n v="77"/>
    <n v="63.140000000000008"/>
    <x v="4"/>
    <n v="46.54"/>
    <n v="16.600000000000009"/>
    <n v="0.26290782388343376"/>
    <s v="Active"/>
    <s v="CONSUMABLE"/>
    <s v="ECG"/>
    <s v="ELECTRODES"/>
    <x v="10"/>
    <s v="NEW"/>
  </r>
  <r>
    <s v="8900-1005-01"/>
    <s v="Pedi-padz Solid Gel Radiolucent Pediatric Multi-Function Electrodes, 6 Paris per Case, 12 Month Shelf Life."/>
    <s v="EA"/>
    <n v="341"/>
    <n v="279.62"/>
    <x v="4"/>
    <n v="132.70228"/>
    <n v="146.91772"/>
    <n v="0.52541921178742579"/>
    <s v="Active"/>
    <s v="CONSUMABLE"/>
    <s v="MFE"/>
    <s v="PEDI_PADZ"/>
    <x v="10"/>
    <s v="NEW"/>
  </r>
  <r>
    <s v="8900-1007-01"/>
    <s v="Pedi-padz Solid Gel Radiolucent Pediatric Multi-Function Electrodes, 1 Pair, 12 Month Shelf Life."/>
    <s v="EA"/>
    <n v="64"/>
    <n v="52.480000000000004"/>
    <x v="4"/>
    <n v="21.742010000000001"/>
    <n v="30.737990000000003"/>
    <n v="0.5857086509146342"/>
    <s v="Active"/>
    <s v="CONSUMABLE"/>
    <s v="MFE"/>
    <s v="PEDI_PADZ"/>
    <x v="10"/>
    <s v="NEW"/>
  </r>
  <r>
    <s v="8900-2061"/>
    <s v="Pedi-padz Pediatric Liquid Gel Multi-Function Electrodes, 1 Pair, 12 Month Shelf Life."/>
    <s v="EA"/>
    <n v="65"/>
    <n v="53.300000000000004"/>
    <x v="4"/>
    <n v="7.2049599999999998"/>
    <n v="46.095040000000004"/>
    <n v="0.86482251407129462"/>
    <s v="Active"/>
    <s v="CONSUMABLE"/>
    <s v="MFE"/>
    <s v="PEDI_PADZ"/>
    <x v="10"/>
    <s v="NEW"/>
  </r>
  <r>
    <s v="8900-2065"/>
    <s v="Pedi-padz Pediatric Liquid Gel Multi-Function Electrodes, 6 Pairs per Case, 12 Month Shelf Life."/>
    <s v="CS"/>
    <n v="269"/>
    <n v="220.58"/>
    <x v="4"/>
    <n v="64.998019999999997"/>
    <n v="155.58198000000002"/>
    <n v="0.70533130836884583"/>
    <s v="Active"/>
    <s v="CONSUMABLE"/>
    <s v="MFE"/>
    <s v="PEDI_PADZ"/>
    <x v="10"/>
    <s v="NEW"/>
  </r>
  <r>
    <s v="8900-2100-01"/>
    <s v="Pro-padz Cardiology Specialty Lvp Multi-Function, 12 pair per case, 18 Month Shelf Life"/>
    <s v="CS"/>
    <n v="479"/>
    <n v="392.78000000000003"/>
    <x v="4"/>
    <n v="113.05225"/>
    <n v="279.72775000000001"/>
    <n v="0.7121741178267732"/>
    <s v="Active"/>
    <s v="CONSUMABLE"/>
    <s v="MFE"/>
    <s v="PRO_PADZ"/>
    <x v="10"/>
    <s v="NEW"/>
  </r>
  <r>
    <s v="8900-2101-01"/>
    <s v="Pro-padz Cardiology Specialty Lvp Multi-Function, 1 pair, 18 Month Shelf Life"/>
    <s v="EA"/>
    <n v="55"/>
    <n v="45.1"/>
    <x v="4"/>
    <n v="11.08"/>
    <n v="34.020000000000003"/>
    <n v="0.75432372505543244"/>
    <s v="Active"/>
    <s v="CONSUMABLE"/>
    <s v="MFE"/>
    <s v="PRO_PADZ"/>
    <x v="10"/>
    <s v="NEW"/>
  </r>
  <r>
    <s v="8900-2105-01"/>
    <s v="Pro-padz Liquidgel Radiolucent Multi-Function Electrodes, 12 Pair per Case, 12 Month Shelf Life"/>
    <s v="EA"/>
    <n v="695"/>
    <n v="569.90000000000009"/>
    <x v="4"/>
    <n v="187.37031999999999"/>
    <n v="382.5296800000001"/>
    <n v="0.67122246008071595"/>
    <s v="Active"/>
    <s v="CONSUMABLE"/>
    <s v="MFE"/>
    <s v="PRO_PADZ"/>
    <x v="10"/>
    <s v="NEW"/>
  </r>
  <r>
    <s v="8900-2106-01"/>
    <s v="Pro-padz Liquidgel Radiolucent Multi-Function Electrodes, 1 pair, 12 Month Shelf Life[8900-2106-01]"/>
    <s v="EA"/>
    <n v="65"/>
    <n v="53.300000000000004"/>
    <x v="4"/>
    <n v="14.44186"/>
    <n v="38.858140000000006"/>
    <n v="0.72904577861163233"/>
    <s v="Active"/>
    <s v="CONSUMABLE"/>
    <s v="MFE"/>
    <s v="PRO_PADZ"/>
    <x v="10"/>
    <s v="NEW"/>
  </r>
  <r>
    <s v="8900-2302-01"/>
    <s v="Pro-padz Biphasic Multi-Function Electrodes, 1 Pair, 9 Month Shelf Life"/>
    <s v="EA"/>
    <n v="57"/>
    <n v="46.74"/>
    <x v="4"/>
    <n v="8.4919100000000007"/>
    <n v="38.248090000000005"/>
    <n v="0.81831600342319222"/>
    <s v="Active"/>
    <s v="CONSUMABLE"/>
    <s v="MFE"/>
    <s v="PRO_PADZ"/>
    <x v="10"/>
    <s v="NEW"/>
  </r>
  <r>
    <s v="8900-2303-01"/>
    <s v="Pro-padz Biphasic Multi-Function Electrodes, 12 Pairs per Case, 9 Month Shelf Life"/>
    <s v="CS"/>
    <n v="479"/>
    <n v="392.78000000000003"/>
    <x v="4"/>
    <n v="114.56457"/>
    <n v="278.21543000000003"/>
    <n v="0.7083238199500993"/>
    <s v="Active"/>
    <s v="CONSUMABLE"/>
    <s v="MFE"/>
    <s v="PRO_PADZ"/>
    <x v="10"/>
    <s v="NEW"/>
  </r>
  <r>
    <s v="8900-3000-01"/>
    <s v="Pedi-padz Solid Gel Multi-Function Electrodes, 6 Pairs per Case, 24 Month Shelf Life."/>
    <s v="CS"/>
    <n v="269"/>
    <n v="220.58"/>
    <x v="4"/>
    <n v="26.203340000000001"/>
    <n v="194.37666000000002"/>
    <n v="0.88120709039804157"/>
    <s v="Active"/>
    <s v="CONSUMABLE"/>
    <s v="MFE"/>
    <s v="PEDI_PADZ"/>
    <x v="10"/>
    <s v="NEW"/>
  </r>
  <r>
    <s v="8900-3001-01"/>
    <s v="Pedi-padz Solid Gel Multi-Function Electrodes, 1 pair, 24 Month Shelf Life."/>
    <s v="EA"/>
    <n v="65"/>
    <n v="53.300000000000004"/>
    <x v="4"/>
    <n v="10.16005"/>
    <n v="43.139950000000006"/>
    <n v="0.80937992495309574"/>
    <s v="Active"/>
    <s v="CONSUMABLE"/>
    <s v="MFE"/>
    <s v="PEDI_PADZ"/>
    <x v="10"/>
    <s v="NEW"/>
  </r>
  <r>
    <s v="8900-4005"/>
    <s v="Pro-padz Solid Gel Radiolucent Multi-Function Electrodes, 12 Pairs per Case, 12 Month Shelf Life"/>
    <s v="CS"/>
    <n v="695"/>
    <n v="569.90000000000009"/>
    <x v="4"/>
    <n v="159.22737000000001"/>
    <n v="410.67263000000008"/>
    <n v="0.72060472012633803"/>
    <s v="Active"/>
    <s v="CONSUMABLE"/>
    <s v="MFE"/>
    <s v="PRO_PADZ"/>
    <x v="10"/>
    <s v="NEW"/>
  </r>
  <r>
    <s v="8900-4006"/>
    <s v="Pro-padz Solid Gel Radiolucent Multi-Function Electrodes, 1 Pair, 12 Month Shelf Life"/>
    <s v="EA"/>
    <n v="65"/>
    <n v="53.300000000000004"/>
    <x v="4"/>
    <n v="13.779590000000001"/>
    <n v="39.520410000000005"/>
    <n v="0.74147110694183871"/>
    <s v="Active"/>
    <s v="CONSUMABLE"/>
    <s v="MFE"/>
    <s v="PRO_PADZ"/>
    <x v="10"/>
    <s v="NEW"/>
  </r>
  <r>
    <s v="8900-4012"/>
    <s v="Pro-padz Sterile Multi-Function Electrodes with 54-Inch Lead Wires, 6 Pairs per Case, 12 Month Shelf Life"/>
    <s v="CS"/>
    <n v="0"/>
    <n v="0"/>
    <x v="4"/>
    <n v="80.569999999999993"/>
    <n v="-80.569999999999993"/>
    <e v="#DIV/0!"/>
    <s v="OBSOLETED"/>
    <s v="CONSUMABLE"/>
    <s v="MFE"/>
    <s v="PRO_PADZ"/>
    <x v="10"/>
    <s v="NEW"/>
  </r>
  <r>
    <s v="8900-4013"/>
    <s v="Pro-padz Sterile Multi-Function Electrodes with 54-Inch Lead Wires, 1 Pair, 12 Month Shelf Life"/>
    <s v="EA"/>
    <n v="0"/>
    <n v="0"/>
    <x v="4"/>
    <n v="16.399999999999999"/>
    <n v="-16.399999999999999"/>
    <e v="#DIV/0!"/>
    <s v="OBSOLETED"/>
    <s v="CONSUMABLE"/>
    <s v="MFE"/>
    <s v="PRO_PADZ"/>
    <x v="10"/>
    <s v="NEW"/>
  </r>
  <r>
    <s v="8900-4052-40"/>
    <s v="Pro-padz Sterile Multi-Function Electrodes with 10-Foot Lead Wires, 6 Pairs per Case, 12 Month Shelf Life"/>
    <s v="CS"/>
    <n v="405"/>
    <n v="332.1"/>
    <x v="4"/>
    <n v="92.283069999999995"/>
    <n v="239.81693000000001"/>
    <n v="0.72212264378199331"/>
    <s v="Active"/>
    <s v="CONSUMABLE"/>
    <s v="MFE"/>
    <s v="PRO_PADZ"/>
    <x v="10"/>
    <s v="NEW"/>
  </r>
  <r>
    <s v="8900-4055-40"/>
    <s v="Pro-padz Sterile Multi-Function Electrodes with 10-Foot Lead Wires, 1 Pair, 12 Month Shelf Life"/>
    <s v="EA"/>
    <n v="89"/>
    <n v="72.98"/>
    <x v="4"/>
    <n v="55.260539999999999"/>
    <n v="17.719460000000005"/>
    <n v="0.24279884899972601"/>
    <s v="Active"/>
    <s v="CONSUMABLE"/>
    <s v="MFE"/>
    <s v="PRO_PADZ"/>
    <x v="10"/>
    <s v="NEW"/>
  </r>
  <r>
    <s v="8900-4003"/>
    <s v="Stat-padz HVP Multi-Function Electrodes, 12 Pair per Case, 24 Month Shelf Life"/>
    <s v="CS"/>
    <n v="543"/>
    <n v="445.26000000000005"/>
    <x v="4"/>
    <n v="107.46004000000001"/>
    <n v="337.79996000000006"/>
    <n v="0.75865777298656967"/>
    <s v="Active"/>
    <s v="CONSUMABLE"/>
    <s v="MFE"/>
    <s v="STAT_PADZ"/>
    <x v="11"/>
    <s v="NEW"/>
  </r>
  <r>
    <s v="8900-4004"/>
    <s v="Stat-padz HVP Multi-Function Electrodes, 1 Pair, 24 Month Shelf Life"/>
    <s v="EA"/>
    <n v="62"/>
    <n v="50.84"/>
    <x v="4"/>
    <n v="7.9110300000000002"/>
    <n v="42.928970000000007"/>
    <n v="0.84439358772619988"/>
    <s v="Active"/>
    <s v="CONSUMABLE"/>
    <s v="MFE"/>
    <s v="STAT_PADZ"/>
    <x v="11"/>
    <s v="NEW"/>
  </r>
  <r>
    <s v="8000-0320"/>
    <s v="SpO2 LNCS Disposable Adult Sensors, Box of 20"/>
    <s v="EA"/>
    <n v="368"/>
    <n v="301.76000000000005"/>
    <x v="4"/>
    <n v="167.4"/>
    <n v="134.36000000000004"/>
    <n v="0.44525450689289509"/>
    <s v="Active"/>
    <s v="CONSUMABLE"/>
    <s v="SPO2"/>
    <s v="SENSORS"/>
    <x v="12"/>
    <s v="NEW"/>
  </r>
  <r>
    <s v="8000-0321"/>
    <s v="SpO2 LNCS Disposable Pediatric Sensors, Box of 20"/>
    <s v="EA"/>
    <n v="425"/>
    <n v="348.5"/>
    <x v="4"/>
    <n v="167.4"/>
    <n v="181.1"/>
    <n v="0.51965566714490674"/>
    <s v="Active"/>
    <s v="CONSUMABLE"/>
    <s v="SPO2"/>
    <s v="SENSORS"/>
    <x v="12"/>
    <s v="NEW"/>
  </r>
  <r>
    <s v="8000-0322"/>
    <s v="SpO2 LNCS Disposable Infant Sensors, Box of 20"/>
    <s v="EA"/>
    <n v="504"/>
    <n v="413.28000000000003"/>
    <x v="4"/>
    <n v="226.8"/>
    <n v="186.48000000000002"/>
    <n v="0.45121951219512196"/>
    <s v="Active"/>
    <s v="CONSUMABLE"/>
    <s v="SPO2"/>
    <s v="SENSORS"/>
    <x v="12"/>
    <s v="NEW"/>
  </r>
  <r>
    <s v="8000-0674"/>
    <s v="Disposable Temperature Sensor Adapter Cable"/>
    <s v="EA"/>
    <n v="73"/>
    <n v="59.860000000000007"/>
    <x v="4"/>
    <n v="33.728400000000001"/>
    <n v="26.131600000000006"/>
    <n v="0.43654527230203816"/>
    <s v="Active"/>
    <s v="CONSUMABLE"/>
    <s v="TEMPERATURE"/>
    <s v="CABLES"/>
    <x v="13"/>
    <s v="NEW"/>
  </r>
  <r>
    <s v="SOFT-07-2MQ"/>
    <s v="Disposable Cuff, Soft Infant, 2-Tube, Twist Lock Connector, Case of 20"/>
    <s v="CS"/>
    <n v="198"/>
    <n v="162.36000000000001"/>
    <x v="4"/>
    <n v="87.263999999999996"/>
    <n v="75.096000000000018"/>
    <n v="0.46252771618625282"/>
    <s v="Active"/>
    <s v="CONSUMABLE"/>
    <s v="CUFFS"/>
    <s v="CUFFS"/>
    <x v="13"/>
    <s v="NEW"/>
  </r>
  <r>
    <s v="SOFT-08-1MQ"/>
    <s v="Small Child Cuff, 12 - 16 cm, Single Tube with Twist-Lock Connector, Case of 20"/>
    <s v="CS"/>
    <n v="0"/>
    <n v="0"/>
    <x v="4"/>
    <n v="81.81"/>
    <n v="-81.81"/>
    <e v="#DIV/0!"/>
    <s v="Active"/>
    <s v="CONSUMABLE"/>
    <s v="CUFFS"/>
    <s v="CUFFS"/>
    <x v="13"/>
    <s v="NEW"/>
  </r>
  <r>
    <s v="SOFT-08-2MQ"/>
    <s v="Small Child Cuff, 12 - 16 cm,  2-Tube with Twist Lock Connector, Case of 20"/>
    <s v="CS"/>
    <n v="198"/>
    <n v="162.36000000000001"/>
    <x v="4"/>
    <n v="87.263999999999996"/>
    <n v="75.096000000000018"/>
    <n v="0.46252771618625282"/>
    <s v="Active"/>
    <s v="CONSUMABLE"/>
    <s v="CUFFS"/>
    <s v="CUFFS"/>
    <x v="13"/>
    <s v="NEW"/>
  </r>
  <r>
    <s v="SOFT-09-1MQ"/>
    <s v="Child Cuff, 15 - 21 cm, Single Tube with Twist-Lock Connector, Case of 20"/>
    <s v="CS"/>
    <n v="187"/>
    <n v="153.34"/>
    <x v="4"/>
    <n v="81.81"/>
    <n v="71.53"/>
    <n v="0.46647971827311857"/>
    <s v="Active"/>
    <s v="CONSUMABLE"/>
    <s v="CUFFS"/>
    <s v="CUFFS"/>
    <x v="13"/>
    <s v="NEW"/>
  </r>
  <r>
    <s v="SOFT-09-2MQ"/>
    <s v="Child Cuff, 15 - 21 cm, 2-Tube with Twist Lock Connector, Case of 20"/>
    <s v="CS"/>
    <n v="198"/>
    <n v="162.36000000000001"/>
    <x v="4"/>
    <n v="87.263999999999996"/>
    <n v="75.096000000000018"/>
    <n v="0.46252771618625282"/>
    <s v="Active"/>
    <s v="CONSUMABLE"/>
    <s v="CUFFS"/>
    <s v="CUFFS"/>
    <x v="13"/>
    <s v="NEW"/>
  </r>
  <r>
    <s v="SOFT-10-1MQ"/>
    <s v="Adult Small Cuff, 20 - 26 cm, Single Tube with Twist-Lock Connector, Case of 20"/>
    <s v="CS"/>
    <n v="210"/>
    <n v="172.20000000000002"/>
    <x v="4"/>
    <n v="110.97"/>
    <n v="61.230000000000018"/>
    <n v="0.35557491289198612"/>
    <s v="Active"/>
    <s v="CONSUMABLE"/>
    <s v="CUFFS"/>
    <s v="CUFFS"/>
    <x v="13"/>
    <s v="NEW"/>
  </r>
  <r>
    <s v="SOFT-10-2MQ"/>
    <s v="Small Adult Cuff, 2-Tube with Twist Lock Connector, Case of 20"/>
    <s v="CS"/>
    <n v="221"/>
    <n v="181.22000000000003"/>
    <x v="4"/>
    <n v="118.36799999999999"/>
    <n v="62.852000000000032"/>
    <n v="0.34682706103079142"/>
    <s v="Active"/>
    <s v="CONSUMABLE"/>
    <s v="CUFFS"/>
    <s v="CUFFS"/>
    <x v="13"/>
    <s v="NEW"/>
  </r>
  <r>
    <s v="SOFT-11-1MQ"/>
    <s v="Adult Cuff, 25 - 34 cm, Single Tube with Twist-Lock Connector Case of 20"/>
    <s v="CS"/>
    <n v="0"/>
    <n v="0"/>
    <x v="4"/>
    <n v="110.97"/>
    <n v="-110.97"/>
    <e v="#DIV/0!"/>
    <s v="Active"/>
    <s v="CONSUMABLE"/>
    <s v="CUFFS"/>
    <s v="CUFFS"/>
    <x v="13"/>
    <s v="NEW"/>
  </r>
  <r>
    <s v="SOFT-11-2MQ"/>
    <s v="Adult Cuff, 25 - 34 cm, 2-Tube with Twist Lock Connector, Case of 20"/>
    <s v="CS"/>
    <n v="221"/>
    <n v="181.22000000000003"/>
    <x v="4"/>
    <n v="118.36799999999999"/>
    <n v="62.852000000000032"/>
    <n v="0.34682706103079142"/>
    <s v="Active"/>
    <s v="CONSUMABLE"/>
    <s v="CUFFS"/>
    <s v="CUFFS"/>
    <x v="13"/>
    <s v="NEW"/>
  </r>
  <r>
    <s v="SOFT-11L-2MQ"/>
    <s v="Adult Long Cuff, 2-Tube with Twist Lock Connector, Case of 20"/>
    <s v="CS"/>
    <n v="255"/>
    <n v="209.10000000000002"/>
    <x v="4"/>
    <n v="134.78399999999999"/>
    <n v="74.316000000000031"/>
    <n v="0.35540889526542335"/>
    <s v="Active"/>
    <s v="CONSUMABLE"/>
    <s v="CUFFS"/>
    <s v="CUFFS"/>
    <x v="13"/>
    <s v="NEW"/>
  </r>
  <r>
    <s v="SOFT-12-1MQ"/>
    <s v="Large Adult Cuff, 32 - 43 cm, Single Tube with Twist-Lock Connector, Case of 20"/>
    <s v="CS"/>
    <n v="210"/>
    <n v="172.20000000000002"/>
    <x v="4"/>
    <n v="110.97"/>
    <n v="61.230000000000018"/>
    <n v="0.35557491289198612"/>
    <s v="Active"/>
    <s v="CONSUMABLE"/>
    <s v="CUFFS"/>
    <s v="CUFFS"/>
    <x v="13"/>
    <s v="NEW"/>
  </r>
  <r>
    <s v="SOFT-12-2MQ"/>
    <s v="Large Adult Cuff, 32 - 43 cm,  2-Tube with Twist Lock Connector, Case of 20"/>
    <s v="CS"/>
    <n v="221"/>
    <n v="181.22000000000003"/>
    <x v="4"/>
    <n v="118.36799999999999"/>
    <n v="62.852000000000032"/>
    <n v="0.34682706103079142"/>
    <s v="Active"/>
    <s v="CONSUMABLE"/>
    <s v="CUFFS"/>
    <s v="CUFFS"/>
    <x v="13"/>
    <s v="NEW"/>
  </r>
  <r>
    <s v="SOFT-12L-2MQ"/>
    <s v="Large Adult Long, 32 - 43 cm, 2-Tube with Twist Lock Connector, Case of 20"/>
    <s v="CS"/>
    <n v="255"/>
    <n v="209.10000000000002"/>
    <x v="4"/>
    <n v="134.78399999999999"/>
    <n v="74.316000000000031"/>
    <n v="0.35540889526542335"/>
    <s v="Active"/>
    <s v="CONSUMABLE"/>
    <s v="CUFFS"/>
    <s v="CUFFS"/>
    <x v="13"/>
    <s v="NEW"/>
  </r>
  <r>
    <s v="SOFT-13-1MQ"/>
    <s v="Adult Thigh Cuff, 40 - 55 cm, Single Tube with Twist-Lock Connector, Case of 20"/>
    <s v="CS"/>
    <n v="278"/>
    <n v="227.96"/>
    <x v="4"/>
    <n v="147.41999999999999"/>
    <n v="80.54000000000002"/>
    <n v="0.35330759782417975"/>
    <s v="Active"/>
    <s v="CONSUMABLE"/>
    <s v="CUFFS"/>
    <s v="CUFFS"/>
    <x v="13"/>
    <s v="NEW"/>
  </r>
  <r>
    <s v="SOFT-13-2MQ"/>
    <s v="Adult Thigh Cuff, 2-Tube with Twist Lock Connector, Case of 20"/>
    <s v="CS"/>
    <n v="300"/>
    <n v="246.00000000000003"/>
    <x v="4"/>
    <n v="157.24799999999999"/>
    <n v="88.752000000000038"/>
    <n v="0.36078048780487815"/>
    <s v="Active"/>
    <s v="CONSUMABLE"/>
    <s v="CUFFS"/>
    <s v="CUFFS"/>
    <x v="13"/>
    <s v="NEW"/>
  </r>
  <r>
    <s v="8900-000862-01"/>
    <s v="OneStep Pediatric CPR Training Kit, 1 Pair, 24 Month Shelf Life"/>
    <s v="EA"/>
    <n v="165"/>
    <n v="135.30000000000001"/>
    <x v="4"/>
    <n v="86.955910000000003"/>
    <n v="48.344090000000008"/>
    <n v="0.35731034737620104"/>
    <s v="Active"/>
    <s v="CONSUMABLE"/>
    <s v="TRAINING"/>
    <s v="ELECTRODES"/>
    <x v="30"/>
    <s v="NEW"/>
  </r>
  <r>
    <s v="8900-000863-01"/>
    <s v="OneStep Pediatric CPR Replacement Pads, 6 Pair per Case, 24 Month Shelf Life"/>
    <s v="EA"/>
    <n v="118"/>
    <n v="96.76"/>
    <x v="4"/>
    <n v="56.878799999999998"/>
    <n v="39.881200000000007"/>
    <n v="0.41216618437370817"/>
    <s v="Active"/>
    <s v="CONSUMABLE"/>
    <s v="TRAINING"/>
    <s v="ELECTRODES"/>
    <x v="30"/>
    <s v="NEW"/>
  </r>
  <r>
    <s v="8900-0180"/>
    <s v="OneStep Training Cable and Electrode. Includes One Training Cable with CPR Sensor and Y-Connector for Simulator Connection and One Pair of Replacement OneStep Training CPR A/P Electrodes."/>
    <s v="EA"/>
    <n v="165"/>
    <n v="135.30000000000001"/>
    <x v="4"/>
    <n v="47.506819999999998"/>
    <n v="87.793180000000007"/>
    <n v="0.64887790096082776"/>
    <s v="Active"/>
    <s v="CONSUMABLE"/>
    <s v="TRAINING"/>
    <s v="ELECTRODES"/>
    <x v="30"/>
    <s v="NEW"/>
  </r>
  <r>
    <s v="8900-0185"/>
    <s v="Replacement OneStep Training CPR A/P Electrodes (8 Per Case)"/>
    <s v="CS"/>
    <n v="118"/>
    <n v="96.76"/>
    <x v="4"/>
    <n v="95.975099999999998"/>
    <n v="0.78490000000000748"/>
    <n v="8.1118230673832923E-3"/>
    <s v="Active"/>
    <s v="CONSUMABLE"/>
    <s v="TRAINING"/>
    <s v="ELECTRODES"/>
    <x v="30"/>
    <s v="NEW"/>
  </r>
  <r>
    <s v="8900-0211-01"/>
    <s v="OneStep Basic Resuscitation Electrode, 8 per Case, 24 Month Shelf Life."/>
    <s v="EA"/>
    <n v="381"/>
    <n v="312.42"/>
    <x v="4"/>
    <n v="125.65"/>
    <n v="186.77"/>
    <n v="0.59781704116253764"/>
    <s v="Active"/>
    <s v="CONSUMABLE"/>
    <s v="MFE"/>
    <s v="ONESTEP"/>
    <x v="30"/>
    <s v="NEW"/>
  </r>
  <r>
    <s v="8900-0212-01"/>
    <s v="OneStep Pacing Resuscitation Electrode, 8 per Case, 24 Month Shelf Life."/>
    <s v="EA"/>
    <n v="476"/>
    <n v="390.32000000000005"/>
    <x v="4"/>
    <n v="240.61"/>
    <n v="149.71000000000004"/>
    <n v="0.38355708136913308"/>
    <s v="Active"/>
    <s v="CONSUMABLE"/>
    <s v="MFE"/>
    <s v="ONESTEP"/>
    <x v="30"/>
    <s v="NEW"/>
  </r>
  <r>
    <s v="8900-0213-01"/>
    <s v="OneStep CPR AP Resuscitation Electrode, 8 per Case, 24 Month Shelf Life."/>
    <s v="EA"/>
    <n v="714"/>
    <n v="585.48"/>
    <x v="4"/>
    <n v="271.86281000000002"/>
    <n v="313.61718999999999"/>
    <n v="0.53565824622531932"/>
    <s v="Active"/>
    <s v="CONSUMABLE"/>
    <s v="MFE"/>
    <s v="ONESTEP"/>
    <x v="30"/>
    <s v="NEW"/>
  </r>
  <r>
    <s v="8900-0214-01"/>
    <s v="OneStep Complete Resuscitation Electrode, 8 per Case, 24 Month Shelf Life.[8900-0214-01]"/>
    <s v="EA"/>
    <n v="809"/>
    <n v="663.38"/>
    <x v="4"/>
    <n v="320.94659999999999"/>
    <n v="342.43340000000001"/>
    <n v="0.51619494105942298"/>
    <s v="Active"/>
    <s v="CONSUMABLE"/>
    <s v="MFE"/>
    <s v="ONESTEP"/>
    <x v="30"/>
    <s v="NEW"/>
  </r>
  <r>
    <s v="8900-0215-40"/>
    <s v="OneStep Pediatric Resuscitation Electrode, 8 per Case, 24 Month Shelf Life."/>
    <s v="CS"/>
    <n v="619"/>
    <n v="507.58000000000004"/>
    <x v="4"/>
    <n v="173.4504"/>
    <n v="334.12960000000004"/>
    <n v="0.65827968005043547"/>
    <s v="Active"/>
    <s v="CONSUMABLE"/>
    <s v="MFE"/>
    <s v="ONESTEP"/>
    <x v="30"/>
    <s v="NEW"/>
  </r>
  <r>
    <s v="8900-0217-01"/>
    <s v="OneStep CPR AA Resuscitation Electrode, 8 per Case, 24 Month Shelf Life.[8900-0217-01]"/>
    <s v="CS"/>
    <n v="714"/>
    <n v="585.48"/>
    <x v="4"/>
    <n v="260.07396"/>
    <n v="325.40604000000002"/>
    <n v="0.55579360524697685"/>
    <s v="Active"/>
    <s v="CONSUMABLE"/>
    <s v="MFE"/>
    <s v="ONESTEP"/>
    <x v="30"/>
    <s v="NEW"/>
  </r>
  <r>
    <s v="8900-0218-40"/>
    <s v="OneStep Pediatric Resuscitation Electrode, 1 Pair, 24 Month Shelf Life."/>
    <s v="EA"/>
    <n v="83"/>
    <n v="68.06"/>
    <x v="4"/>
    <n v="22.14603"/>
    <n v="45.913970000000006"/>
    <n v="0.67461019688510149"/>
    <s v="Active"/>
    <s v="CONSUMABLE"/>
    <s v="MFE"/>
    <s v="ONESTEP"/>
    <x v="30"/>
    <s v="NEW"/>
  </r>
  <r>
    <s v="8900-0221-01"/>
    <s v="OneStep Basic Resuscitation Electrode, 1 Pair, 24 Month Shelf Life."/>
    <s v="EA"/>
    <n v="57"/>
    <n v="46.74"/>
    <x v="4"/>
    <n v="15.92"/>
    <n v="30.82"/>
    <n v="0.65939238339751816"/>
    <s v="Active"/>
    <s v="CONSUMABLE"/>
    <s v="MFE"/>
    <s v="ONESTEP"/>
    <x v="30"/>
    <s v="NEW"/>
  </r>
  <r>
    <s v="8900-0223-01"/>
    <s v="OneStep CPR AP Resuscitation Electrode, 1 Pair, 24 Month Shelf Life."/>
    <s v="EA"/>
    <n v="107"/>
    <n v="87.740000000000009"/>
    <x v="4"/>
    <n v="34.799999999999997"/>
    <n v="52.940000000000012"/>
    <n v="0.60337360382949634"/>
    <s v="Active"/>
    <s v="CONSUMABLE"/>
    <s v="MFE"/>
    <s v="ONESTEP"/>
    <x v="30"/>
    <s v="NEW"/>
  </r>
  <r>
    <s v="8900-0225-01"/>
    <s v="OneStep CPR AA Resuscitation Electrode, 1 Pair, 24 Month Shelf Life."/>
    <s v="EA"/>
    <n v="107"/>
    <n v="87.740000000000009"/>
    <x v="4"/>
    <n v="35.74418"/>
    <n v="51.995820000000009"/>
    <n v="0.59261249145201733"/>
    <s v="Active"/>
    <s v="CONSUMABLE"/>
    <s v="MFE"/>
    <s v="ONESTEP"/>
    <x v="30"/>
    <s v="NEW"/>
  </r>
  <r>
    <s v="8900-0240-01"/>
    <s v="OneStep Training Cable and Electrode. Includes One Training Cable with CPR Sensor and Y-Connector for Simulator Connection and One Pair of Replacement CPR A/A Pads."/>
    <s v="EA"/>
    <n v="165"/>
    <n v="135.30000000000001"/>
    <x v="4"/>
    <n v="45.957909999999998"/>
    <n v="89.342090000000013"/>
    <n v="0.66032586844050267"/>
    <s v="Active"/>
    <s v="CONSUMABLE"/>
    <s v="TRAINING"/>
    <s v="ELECTRODES"/>
    <x v="30"/>
    <s v="NEW"/>
  </r>
  <r>
    <s v="8900-0245-01"/>
    <s v="Replacement OneStep Training Electrodes (CPR A/A Format) (8 Per Case)"/>
    <s v="CS"/>
    <n v="118"/>
    <n v="96.76"/>
    <x v="4"/>
    <n v="41.668500000000002"/>
    <n v="55.091500000000003"/>
    <n v="0.56936233980983875"/>
    <s v="Active"/>
    <s v="CONSUMABLE"/>
    <s v="TRAINING"/>
    <s v="ELECTRODES"/>
    <x v="30"/>
    <s v="NEW"/>
  </r>
  <r>
    <s v="8000-000200"/>
    <s v="Cuff, Blood Pressure, Disposable, ISO Connector, Size 1 Neonate (Qty 10)"/>
    <s v="EA"/>
    <n v="99"/>
    <n v="81.180000000000007"/>
    <x v="4"/>
    <n v="37.152000000000001"/>
    <n v="44.028000000000006"/>
    <n v="0.54235033259423504"/>
    <s v="Active"/>
    <s v="CONSUMABLE"/>
    <s v="CUFFS"/>
    <s v="CUFFS"/>
    <x v="16"/>
    <s v="NEW"/>
  </r>
  <r>
    <s v="8000-000201"/>
    <s v="Cuff, Blood Pressure, Disposable, ISO Connector, Size 2 Neonate (Qty 10)"/>
    <s v="EA"/>
    <n v="105"/>
    <n v="86.100000000000009"/>
    <x v="4"/>
    <n v="37.152000000000001"/>
    <n v="48.948000000000008"/>
    <n v="0.56850174216027882"/>
    <s v="Active"/>
    <s v="CONSUMABLE"/>
    <s v="CUFFS"/>
    <s v="CUFFS"/>
    <x v="16"/>
    <s v="NEW"/>
  </r>
  <r>
    <s v="8000-000202"/>
    <s v="Cuff, Blood Pressure, Disposable, ISO Connector, Size 3 Neonate (Qty 10)"/>
    <s v="EA"/>
    <n v="110"/>
    <n v="90.2"/>
    <x v="4"/>
    <n v="37.152000000000001"/>
    <n v="53.048000000000002"/>
    <n v="0.58811529933481155"/>
    <s v="Active"/>
    <s v="CONSUMABLE"/>
    <s v="CUFFS"/>
    <s v="CUFFS"/>
    <x v="16"/>
    <s v="NEW"/>
  </r>
  <r>
    <s v="8000-000203"/>
    <s v="Cuff, Blood Pressure, Disposable, ISO Connector, Size 4 Neonate (Qty 10)"/>
    <s v="EA"/>
    <n v="116"/>
    <n v="95.12"/>
    <x v="4"/>
    <n v="37.152000000000001"/>
    <n v="57.968000000000004"/>
    <n v="0.60941968040370065"/>
    <s v="Active"/>
    <s v="CONSUMABLE"/>
    <s v="CUFFS"/>
    <s v="CUFFS"/>
    <x v="16"/>
    <s v="NEW"/>
  </r>
  <r>
    <s v="8000-000204"/>
    <s v="Cuff, Blood Pressure, Disposable, ISO Connector, Size 5 Neonate (Qty 10)"/>
    <s v="EA"/>
    <n v="121"/>
    <n v="99.220000000000013"/>
    <x v="4"/>
    <n v="37.152000000000001"/>
    <n v="62.068000000000012"/>
    <n v="0.62555936303164683"/>
    <s v="Active"/>
    <s v="CONSUMABLE"/>
    <s v="CUFFS"/>
    <s v="CUFFS"/>
    <x v="16"/>
    <s v="NEW"/>
  </r>
  <r>
    <s v="8300-000526-01"/>
    <s v="Filterline Set, For Intubated Patients, Adult/Pediatric, Military, Box of 25"/>
    <s v="EA"/>
    <n v="330"/>
    <n v="270.60000000000002"/>
    <x v="4"/>
    <n v="169.12799999999999"/>
    <n v="101.47200000000004"/>
    <n v="0.37498891352549901"/>
    <s v="Active"/>
    <s v="CONSUMABLE"/>
    <s v="ETCO2"/>
    <s v="SENSORS"/>
    <x v="16"/>
    <s v="NEW"/>
  </r>
  <r>
    <s v="8300-000527-01"/>
    <s v="Filterline H Set, For Intubated Patients, Adult/Pediatric, Military, Box of 25"/>
    <s v="EA"/>
    <n v="545"/>
    <n v="446.90000000000003"/>
    <x v="4"/>
    <n v="260.25839999999999"/>
    <n v="186.64160000000004"/>
    <n v="0.4176361602148132"/>
    <s v="Active"/>
    <s v="CONSUMABLE"/>
    <s v="ETCO2"/>
    <s v="SENSORS"/>
    <x v="16"/>
    <s v="NEW"/>
  </r>
  <r>
    <s v="001739-U"/>
    <s v="ECG Plain White Paper - 50 mm (Three Rolls = One Box)"/>
    <s v="EA"/>
    <n v="22"/>
    <n v="18.040000000000003"/>
    <x v="4"/>
    <n v="2.5920000000000001"/>
    <n v="15.448000000000002"/>
    <n v="0.85631929046563193"/>
    <s v="Active"/>
    <s v="CONSUMABLE"/>
    <s v="PAPER"/>
    <s v="RECORDER_PAPER"/>
    <x v="17"/>
    <s v="NEW"/>
  </r>
  <r>
    <s v="8900-4014-30"/>
    <s v="Dep-Readiness Pack, Propaq MD Kit"/>
    <s v="EA"/>
    <n v="114"/>
    <n v="93.48"/>
    <x v="4"/>
    <n v="16.809999999999999"/>
    <n v="76.67"/>
    <n v="0.82017543859649122"/>
    <s v="Active"/>
    <s v="CONSUMABLE"/>
    <s v="MFE"/>
    <s v="STAT_PADZ"/>
    <x v="17"/>
    <s v="NEW"/>
  </r>
  <r>
    <s v="8000-0672"/>
    <s v="YSI Single use Adult Esophageal Rectal Probe"/>
    <s v="EA"/>
    <n v="17"/>
    <n v="13.940000000000001"/>
    <x v="4"/>
    <n v="3.46896"/>
    <n v="10.471040000000002"/>
    <n v="0.75115064562410339"/>
    <s v="Active"/>
    <s v="CONSUMABLE"/>
    <s v="TEMPERATURE"/>
    <s v="SENSORS"/>
    <x v="18"/>
    <s v="NEW"/>
  </r>
  <r>
    <s v="8000-0673"/>
    <s v="YSI Single use Adult Skin Temperature Probe"/>
    <s v="EA"/>
    <n v="17"/>
    <n v="13.940000000000001"/>
    <x v="4"/>
    <n v="3.6072000000000002"/>
    <n v="10.332800000000001"/>
    <n v="0.74123385939741748"/>
    <s v="Active"/>
    <s v="CONSUMABLE"/>
    <s v="TEMPERATURE"/>
    <s v="SENSORS"/>
    <x v="18"/>
    <s v="NEW"/>
  </r>
  <r>
    <s v="8300-000528-01"/>
    <s v="Smart CapnoLine O2 Plus, For Non-Intubated Patients, Adult, Military, Box of 25"/>
    <s v="EA"/>
    <n v="418"/>
    <n v="342.76000000000005"/>
    <x v="4"/>
    <n v="210.2004"/>
    <n v="132.55960000000005"/>
    <n v="0.38674174349399004"/>
    <s v="Active"/>
    <s v="CONSUMABLE"/>
    <s v="ETCO2"/>
    <s v="SENSORS"/>
    <x v="18"/>
    <s v="NEW"/>
  </r>
  <r>
    <s v="8300-000529-01"/>
    <s v="Microstream O2/CO2 Oral Nasal Filterline, For Non-Intubated Patients - Pediatric, Box of 25"/>
    <s v="EA"/>
    <n v="424"/>
    <n v="347.68"/>
    <x v="4"/>
    <n v="202.5"/>
    <n v="145.18"/>
    <n v="0.41756787850897376"/>
    <s v="Active"/>
    <s v="CONSUMABLE"/>
    <s v="ETCO2"/>
    <s v="SENSORS"/>
    <x v="18"/>
    <s v="NEW"/>
  </r>
  <r>
    <s v="8300-000530-01"/>
    <s v="Smart Capnoline Plus (02 Connectors Only), For Intubated Patients, Adult, Box of 25"/>
    <s v="EA"/>
    <n v="380"/>
    <n v="311.60000000000002"/>
    <x v="4"/>
    <n v="197.37"/>
    <n v="114.23000000000002"/>
    <n v="0.36659178433889605"/>
    <s v="Active"/>
    <s v="CONSUMABLE"/>
    <s v="ETCO2"/>
    <s v="SENSORS"/>
    <x v="18"/>
    <s v="NEW"/>
  </r>
  <r>
    <s v="8300-0520-01"/>
    <s v="Oridion Filterline Set, For Intubated Patients, Adult/Pediatric, EMS, Box of 25"/>
    <s v="EA"/>
    <n v="303"/>
    <n v="248.46"/>
    <x v="4"/>
    <n v="145.80000000000001"/>
    <n v="102.66"/>
    <n v="0.41318522096112048"/>
    <s v="Active"/>
    <s v="CONSUMABLE"/>
    <s v="ETCO2"/>
    <s v="SIDESTREAM"/>
    <x v="18"/>
    <s v="NEW"/>
  </r>
  <r>
    <s v="8300-0522-01"/>
    <s v="Oridion Filterline H Set, For Intubated Patients, Infant/Neonatal, EMS, Box of 25"/>
    <s v="EA"/>
    <n v="495"/>
    <n v="405.90000000000003"/>
    <x v="4"/>
    <n v="263.25"/>
    <n v="142.65000000000003"/>
    <n v="0.35144124168514418"/>
    <s v="Active"/>
    <s v="CONSUMABLE"/>
    <s v="ETCO2"/>
    <s v="SIDESTREAM"/>
    <x v="18"/>
    <s v="NEW"/>
  </r>
  <r>
    <s v="8300-0523-01"/>
    <s v="Oridion Vitaline H Set, For Intubated Patients, Adult/Pediatric, EMS, Case of 25"/>
    <s v="EA"/>
    <n v="754"/>
    <n v="618.28000000000009"/>
    <x v="4"/>
    <n v="365.04"/>
    <n v="253.24000000000007"/>
    <n v="0.40958788898233817"/>
    <s v="Active"/>
    <s v="CONSUMABLE"/>
    <s v="ETCO2"/>
    <s v="SIDESTREAM"/>
    <x v="18"/>
    <s v="NEW"/>
  </r>
  <r>
    <s v="8300-0524-01"/>
    <s v="Oridion Smart CapnoLine Plus O2 (O2 Tubing), For Non-Intubated Patients, Adult, EMS, Box of 25"/>
    <s v="EA"/>
    <n v="391"/>
    <n v="320.62"/>
    <x v="4"/>
    <n v="186.8724"/>
    <n v="133.74760000000001"/>
    <n v="0.41715301603143912"/>
    <s v="Active"/>
    <s v="CONSUMABLE"/>
    <s v="ETCO2"/>
    <s v="SIDESTREAM"/>
    <x v="18"/>
    <s v="NEW"/>
  </r>
  <r>
    <s v="8300-0525-01"/>
    <s v="Oridion Smart CapnoLine Plus O2 (O2 Tubing), For Non-Intubated Patients, Pediatric, EMS, Box of 25"/>
    <s v="EA"/>
    <n v="435"/>
    <n v="356.70000000000005"/>
    <x v="4"/>
    <n v="209.71440000000001"/>
    <n v="146.98560000000003"/>
    <n v="0.41207064760302781"/>
    <s v="Active"/>
    <s v="CONSUMABLE"/>
    <s v="ETCO2"/>
    <s v="SIDESTREAM"/>
    <x v="18"/>
    <s v="NEW"/>
  </r>
  <r>
    <s v="8900-000219-01"/>
    <s v="OneStep Pediatric CPR Resuscitation Electrode, 1 Pair, 24 Month Shelf Life."/>
    <s v="EA"/>
    <n v="104"/>
    <n v="85.28"/>
    <x v="4"/>
    <n v="52.75"/>
    <n v="32.53"/>
    <n v="0.38144934333958724"/>
    <s v="Active"/>
    <s v="CONSUMABLE"/>
    <s v="MFE"/>
    <s v="ONESTEP"/>
    <x v="20"/>
    <s v="NEW"/>
  </r>
  <r>
    <s v="8900-000220-01"/>
    <s v="OneStep Pediatric CPR Resuscitation Electrode, 8 Pairs, 24 Month Shelf Life."/>
    <s v="EA"/>
    <n v="773"/>
    <n v="633.86"/>
    <x v="4"/>
    <n v="463.79"/>
    <n v="170.07"/>
    <n v="0.26830845928122926"/>
    <s v="Active"/>
    <s v="CONSUMABLE"/>
    <s v="MFE"/>
    <s v="ONESTEP"/>
    <x v="20"/>
    <s v="NEW"/>
  </r>
  <r>
    <s v="8000-000456"/>
    <s v="Masimo Single Patent Ear Sensor, LNCS E1 (BOX OF 10)"/>
    <s v="EA"/>
    <n v="482"/>
    <n v="395.24"/>
    <x v="4"/>
    <n v="194.4"/>
    <n v="200.84"/>
    <n v="0.50814694868940391"/>
    <s v="Active"/>
    <s v="CONSUMABLE"/>
    <s v="SPO2"/>
    <s v="SENSORS"/>
    <x v="22"/>
    <s v="NEW"/>
  </r>
  <r>
    <s v="8000-000457"/>
    <s v="Masimo Single Patient Ear Sensor, M-LNCS E1 (BOX OF 10)"/>
    <s v="EA"/>
    <n v="482"/>
    <n v="395.24"/>
    <x v="4"/>
    <n v="194.4"/>
    <n v="200.84"/>
    <n v="0.50814694868940391"/>
    <s v="Active"/>
    <s v="CONSUMABLE"/>
    <s v="SPO2"/>
    <s v="SENSORS"/>
    <x v="22"/>
    <s v="NEW"/>
  </r>
  <r>
    <s v="8000-000462"/>
    <s v="Rainbow, R1-25L Adult Adhesive Sensors, SpHb, SpO2, SPMet (10 PER BOX)"/>
    <s v="EA"/>
    <n v="1241"/>
    <n v="1017.6200000000001"/>
    <x v="4"/>
    <n v="669.6"/>
    <n v="348.0200000000001"/>
    <n v="0.34199406458206411"/>
    <s v="Active"/>
    <s v="CONSUMABLE"/>
    <s v="SPO2"/>
    <s v="SENSORS"/>
    <x v="22"/>
    <s v="NEW"/>
  </r>
  <r>
    <s v="8000-000468"/>
    <s v="Rainbow, R1-25 Butterfly Adult Adhesive Sensors, SpHb, SpO2, SPMet"/>
    <s v="EA"/>
    <n v="1241"/>
    <n v="1017.6200000000001"/>
    <x v="4"/>
    <n v="669.6"/>
    <n v="348.0200000000001"/>
    <n v="0.34199406458206411"/>
    <s v="Active"/>
    <s v="CONSUMABLE"/>
    <s v="SPO2"/>
    <s v="SENSORS"/>
    <x v="22"/>
    <s v="NEW"/>
  </r>
  <r>
    <s v="8000-000469"/>
    <s v="Rainbow, R1-20 Butterfly Pediatric Adhesive Sensors, SpHb, SpO2, SPMet"/>
    <s v="EA"/>
    <n v="1241"/>
    <n v="1017.6200000000001"/>
    <x v="4"/>
    <n v="669.6"/>
    <n v="348.0200000000001"/>
    <n v="0.34199406458206411"/>
    <s v="Active"/>
    <s v="CONSUMABLE"/>
    <s v="SPO2"/>
    <s v="SENSORS"/>
    <x v="22"/>
    <s v="NEW"/>
  </r>
  <r>
    <s v="8000-000875-01"/>
    <s v="PAPER, THERMAL, 80MM ROLL, TSI, BPA-FREE (BOX OF 6)"/>
    <s v="BOX"/>
    <n v="27"/>
    <n v="22.14"/>
    <x v="4"/>
    <n v="7.7759999999999998"/>
    <n v="14.364000000000001"/>
    <n v="0.64878048780487807"/>
    <s v="Active"/>
    <s v="CONSUMABLE"/>
    <s v="PAPER"/>
    <s v="RECORDER_PAPER"/>
    <x v="22"/>
    <s v="NEW"/>
  </r>
  <r>
    <s v="8000-000876-01"/>
    <s v="PAPER, THERMAL, 80MM ROLL, TSI, W/GRID, BPA-FREE (BOX OF 6)"/>
    <s v="BOX"/>
    <n v="27"/>
    <n v="22.14"/>
    <x v="4"/>
    <n v="8.4239999999999995"/>
    <n v="13.716000000000001"/>
    <n v="0.61951219512195121"/>
    <s v="Active"/>
    <s v="CONSUMABLE"/>
    <s v="PAPER"/>
    <s v="RECORDER_PAPER"/>
    <x v="22"/>
    <s v="NEW"/>
  </r>
  <r>
    <s v="8000-001463"/>
    <s v="Rainbow, R1-20L Infant Adhesive Sensors, SpHb, SpO2, SPMet (10 PER BOX)"/>
    <s v="EA"/>
    <n v="1241"/>
    <n v="1017.6200000000001"/>
    <x v="4"/>
    <n v="669.6"/>
    <n v="348.0200000000001"/>
    <n v="0.34199406458206411"/>
    <s v="Active"/>
    <s v="CONSUMABLE"/>
    <s v="SPO2"/>
    <s v="SENSORS"/>
    <x v="22"/>
    <s v="NEW"/>
  </r>
  <r>
    <s v="8000-0336"/>
    <s v="SpO2/SpCO/SPMet Rainbow Single use Sensors: Patients &gt; 30 kg, Box of 10 (Rainbow Single use Sensor for Patients &gt; 30 kg)"/>
    <s v="EA"/>
    <n v="787"/>
    <n v="645.34"/>
    <x v="4"/>
    <n v="324"/>
    <n v="321.34000000000003"/>
    <n v="0.497939070877367"/>
    <s v="Active"/>
    <s v="CONSUMABLE"/>
    <s v="SPO2"/>
    <s v="SENSORS"/>
    <x v="22"/>
    <s v="NEW"/>
  </r>
  <r>
    <s v="8000-0337"/>
    <s v="SpO2/SpCO/SPMet Rainbow Single use Sensors: Patients &lt; 3kg, &gt; 30 kg, Box of 10 (Rainbow Single use Sensor for Patients &lt; 3kg, &gt; 30 kg)"/>
    <s v="EA"/>
    <n v="787"/>
    <n v="645.34"/>
    <x v="4"/>
    <n v="324"/>
    <n v="321.34000000000003"/>
    <n v="0.497939070877367"/>
    <s v="Active"/>
    <s v="CONSUMABLE"/>
    <s v="SPO2"/>
    <s v="SENSORS"/>
    <x v="22"/>
    <s v="NEW"/>
  </r>
  <r>
    <s v="8000-0339"/>
    <s v="SpO2/SpCO/SPMet Rainbow Single use Sensors: Patients 10-50 kg, Box of 10 (Rainbow Single use Sensor for Pediatrics 10 - 50 kg )"/>
    <s v="EA"/>
    <n v="901"/>
    <n v="738.82"/>
    <x v="4"/>
    <n v="367.2"/>
    <n v="371.62000000000006"/>
    <n v="0.50299125632765762"/>
    <s v="Active"/>
    <s v="CONSUMABLE"/>
    <s v="SPO2"/>
    <s v="SENSORS"/>
    <x v="22"/>
    <s v="NEW"/>
  </r>
  <r>
    <s v="8000-0340"/>
    <s v="SpO2/SpCO/SPMet Rainbow Single use Sensors: Infant Patients 3-30 kg (10 Per Box)"/>
    <s v="EA"/>
    <n v="901"/>
    <n v="738.82"/>
    <x v="4"/>
    <n v="367.2"/>
    <n v="371.62000000000006"/>
    <n v="0.50299125632765762"/>
    <s v="Active"/>
    <s v="CONSUMABLE"/>
    <s v="SPO2"/>
    <s v="SENSORS"/>
    <x v="22"/>
    <s v="NEW"/>
  </r>
  <r>
    <s v="8000-0640"/>
    <s v="Neonatal Disposable Cuffs Size 1, 3 - 6 cm, Box of 20"/>
    <s v="EA"/>
    <n v="102"/>
    <n v="83.64"/>
    <x v="4"/>
    <n v="52.747199999999999"/>
    <n v="30.892800000000001"/>
    <n v="0.36935437589670017"/>
    <s v="Active"/>
    <s v="CONSUMABLE"/>
    <s v="CUFFS"/>
    <s v="CUFFS"/>
    <x v="22"/>
    <s v="NEW"/>
  </r>
  <r>
    <s v="8000-0641"/>
    <s v="Neonatal Disposable Cuffs Size 2, 4 - 8 cm, Box of 20"/>
    <s v="EA"/>
    <n v="108"/>
    <n v="88.56"/>
    <x v="4"/>
    <n v="53.287199999999999"/>
    <n v="35.272800000000004"/>
    <n v="0.39829268292682929"/>
    <s v="Active"/>
    <s v="CONSUMABLE"/>
    <s v="CUFFS"/>
    <s v="CUFFS"/>
    <x v="22"/>
    <s v="NEW"/>
  </r>
  <r>
    <s v="7771-000010-01"/>
    <s v="AED Plus 2010 Guidelines Upgrade, Ten Kit (CD and Overlay Label Sets). Includes AED Plus Upgrade Instructions, ZOLL Administrative SoftWarranty (ZAS) and Ten Overlay Label Sets for Modifying Icons On the Face of the AED Plus, Overlay Label Placement Instructions and a SoftWarranty Update Acknowledgement Card."/>
    <s v="EA"/>
    <n v="100"/>
    <n v="100"/>
    <x v="3"/>
    <n v="10.789199999999999"/>
    <n v="89.210800000000006"/>
    <n v="0.89210800000000001"/>
    <s v="Active"/>
    <s v="SERVICE"/>
    <s v="SW_UPDATE"/>
    <s v="SOFTWARE"/>
    <x v="0"/>
    <s v="NEW"/>
  </r>
  <r>
    <s v="7771-000011-01"/>
    <s v="AED Plus 2010 Guidelines Upgrade, Single Kit (CD and One Overlay Label Set). Includes AED Plus Upgrade Instructions, ZOLL Administrative SoftWarranty (ZAS) and One Overlay Label Set for Modifying Icons On the Face of the AED Plus, Overlay Label Placement Instructions and A SoftWarranty UPDate Acknowledgement Card."/>
    <s v="EA"/>
    <n v="10"/>
    <n v="10"/>
    <x v="3"/>
    <n v="7.1711999999999998"/>
    <n v="2.8288000000000002"/>
    <n v="0.28288000000000002"/>
    <s v="Active"/>
    <s v="SERVICE"/>
    <s v="SERVICE_PART"/>
    <s v="SOFTWARE"/>
    <x v="0"/>
    <s v="NEW"/>
  </r>
  <r>
    <s v="7771-000013-01"/>
    <s v="AED Plus 2010 Guidelines Upgrade, CD Only. Includes ZOLL Administrative SoftWarranty (ZAS), AED Plus Upgrade Instructions and A SoftWarranty UPDate Acknowledgement Card."/>
    <s v="EA"/>
    <n v="10"/>
    <n v="10"/>
    <x v="3"/>
    <n v="1.1772"/>
    <n v="8.8228000000000009"/>
    <n v="0.88228000000000006"/>
    <s v="Active"/>
    <s v="SERVICE"/>
    <s v="UPGRADE"/>
    <s v="KIT"/>
    <x v="0"/>
    <s v="NEW"/>
  </r>
  <r>
    <s v="7777-000700-01"/>
    <s v="AED Plus 2010 Guidelines Upgrade, 10 Overlay Labels. Includes 10 Overlay Label Sets for Modifying Icons On the Face of the AED Plus and Overlay Label Placement Instructions."/>
    <s v="EA"/>
    <n v="100"/>
    <n v="100"/>
    <x v="3"/>
    <n v="10.206"/>
    <n v="89.793999999999997"/>
    <n v="0.89793999999999996"/>
    <s v="Active"/>
    <s v="SERVICE"/>
    <s v="UPGRADE"/>
    <s v="KIT"/>
    <x v="0"/>
    <s v="NEW"/>
  </r>
  <r>
    <s v="7771-000012-01"/>
    <s v="AED PRO 2010 Guidelines Upgrade Kit. Includes ZOLL Administrative SoftWarranty (ZAS), AED PRO Upgrade Instructions and A SoftWarranty UPDate Acknowledgement Card."/>
    <s v="EA"/>
    <n v="10"/>
    <n v="10"/>
    <x v="3"/>
    <n v="1.7712000000000001"/>
    <n v="8.2287999999999997"/>
    <n v="0.82287999999999994"/>
    <s v="Active"/>
    <s v="SERVICE"/>
    <s v="UPGRADE"/>
    <s v="KIT"/>
    <x v="2"/>
    <s v="NEW"/>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D2185DE-17BF-4AEC-8F72-57D2A9CCD0B9}" name="PivotTable2" cacheId="0" applyNumberFormats="0" applyBorderFormats="0" applyFontFormats="0" applyPatternFormats="0" applyAlignmentFormats="0" applyWidthHeightFormats="1" dataCaption="Values" updatedVersion="7" minRefreshableVersion="3" useAutoFormatting="1" itemPrintTitles="1" createdVersion="7" indent="0" compact="0" compactData="0" multipleFieldFilters="0">
  <location ref="A3:B43" firstHeaderRow="1" firstDataRow="1" firstDataCol="2"/>
  <pivotFields count="15">
    <pivotField compact="0" outline="0" showAll="0" defaultSubtotal="0"/>
    <pivotField compact="0" outline="0" showAll="0" defaultSubtotal="0"/>
    <pivotField compact="0" outline="0" showAll="0" defaultSubtotal="0"/>
    <pivotField compact="0" numFmtId="4" outline="0" showAll="0" defaultSubtotal="0"/>
    <pivotField compact="0" numFmtId="4" outline="0" showAll="0" defaultSubtotal="0"/>
    <pivotField axis="axisRow" compact="0" numFmtId="9" outline="0" showAll="0" defaultSubtotal="0">
      <items count="10">
        <item x="3"/>
        <item x="1"/>
        <item x="0"/>
        <item x="7"/>
        <item x="4"/>
        <item x="2"/>
        <item x="5"/>
        <item x="6"/>
        <item m="1" x="9"/>
        <item m="1" x="8"/>
      </items>
    </pivotField>
    <pivotField compact="0" numFmtId="4" outline="0" showAll="0" defaultSubtotal="0"/>
    <pivotField compact="0" numFmtId="4"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31">
        <item x="0"/>
        <item x="1"/>
        <item x="25"/>
        <item x="2"/>
        <item x="26"/>
        <item x="27"/>
        <item x="3"/>
        <item x="4"/>
        <item x="28"/>
        <item x="29"/>
        <item x="5"/>
        <item x="6"/>
        <item x="7"/>
        <item x="24"/>
        <item x="8"/>
        <item x="9"/>
        <item x="10"/>
        <item x="11"/>
        <item x="12"/>
        <item x="13"/>
        <item x="14"/>
        <item x="30"/>
        <item x="15"/>
        <item x="16"/>
        <item x="17"/>
        <item x="18"/>
        <item x="19"/>
        <item x="20"/>
        <item x="21"/>
        <item x="22"/>
        <item x="23"/>
      </items>
    </pivotField>
    <pivotField compact="0" outline="0" showAll="0" defaultSubtotal="0"/>
  </pivotFields>
  <rowFields count="2">
    <field x="13"/>
    <field x="5"/>
  </rowFields>
  <rowItems count="40">
    <i>
      <x/>
      <x/>
    </i>
    <i r="1">
      <x v="2"/>
    </i>
    <i r="1">
      <x v="7"/>
    </i>
    <i>
      <x v="1"/>
      <x v="2"/>
    </i>
    <i>
      <x v="2"/>
      <x v="4"/>
    </i>
    <i>
      <x v="3"/>
      <x/>
    </i>
    <i r="1">
      <x v="2"/>
    </i>
    <i r="1">
      <x v="7"/>
    </i>
    <i>
      <x v="4"/>
      <x v="4"/>
    </i>
    <i>
      <x v="5"/>
      <x v="4"/>
    </i>
    <i>
      <x v="6"/>
      <x v="2"/>
    </i>
    <i>
      <x v="7"/>
      <x v="2"/>
    </i>
    <i r="1">
      <x v="5"/>
    </i>
    <i>
      <x v="8"/>
      <x v="2"/>
    </i>
    <i>
      <x v="9"/>
      <x v="2"/>
    </i>
    <i>
      <x v="10"/>
      <x v="2"/>
    </i>
    <i>
      <x v="11"/>
      <x v="2"/>
    </i>
    <i>
      <x v="12"/>
      <x v="1"/>
    </i>
    <i>
      <x v="13"/>
      <x v="4"/>
    </i>
    <i>
      <x v="14"/>
      <x v="5"/>
    </i>
    <i r="1">
      <x v="6"/>
    </i>
    <i>
      <x v="15"/>
      <x/>
    </i>
    <i>
      <x v="16"/>
      <x v="4"/>
    </i>
    <i>
      <x v="17"/>
      <x v="4"/>
    </i>
    <i>
      <x v="18"/>
      <x v="4"/>
    </i>
    <i>
      <x v="19"/>
      <x v="4"/>
    </i>
    <i>
      <x v="20"/>
      <x v="4"/>
    </i>
    <i>
      <x v="21"/>
      <x v="4"/>
    </i>
    <i>
      <x v="22"/>
      <x v="4"/>
    </i>
    <i>
      <x v="23"/>
      <x v="4"/>
    </i>
    <i>
      <x v="24"/>
      <x v="3"/>
    </i>
    <i r="1">
      <x v="4"/>
    </i>
    <i>
      <x v="25"/>
      <x v="4"/>
    </i>
    <i>
      <x v="26"/>
      <x v="2"/>
    </i>
    <i>
      <x v="27"/>
      <x v="4"/>
    </i>
    <i>
      <x v="28"/>
      <x v="4"/>
    </i>
    <i>
      <x v="29"/>
      <x v="2"/>
    </i>
    <i r="1">
      <x v="4"/>
    </i>
    <i>
      <x v="30"/>
      <x v="4"/>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3701BC9-18DF-48D4-8984-B2C9587E0E80}" name="Table1" displayName="Table1" ref="A2:Q611" totalsRowShown="0" headerRowDxfId="22" dataDxfId="21">
  <autoFilter ref="A2:Q611" xr:uid="{207550D8-5481-4974-A86B-549AC17070B0}"/>
  <tableColumns count="17">
    <tableColumn id="1" xr3:uid="{E4F992E5-C79D-44D5-91B2-177D5CC8F12F}" name="ITEM" dataDxfId="20"/>
    <tableColumn id="2" xr3:uid="{28207177-FA53-45F1-BE20-3E5BB12FAAED}" name="ITEM_DESCRIPTION" dataDxfId="19"/>
    <tableColumn id="3" xr3:uid="{550FD033-48B9-413F-802C-B38273A5B9D6}" name="UOM" dataDxfId="18"/>
    <tableColumn id="6" xr3:uid="{50F666A2-B5D8-458B-8287-3025AE5DBEA7}" name="APRIL 2022 LIST PRICE " dataDxfId="17"/>
    <tableColumn id="11" xr3:uid="{5C8561F7-BEDA-4BD9-8E7F-F05A3E585B3D}" name="Column1" dataDxfId="16">
      <calculatedColumnFormula>Table1[[#This Row],[APRIL 2022 LIST PRICE ]]*0.075</calculatedColumnFormula>
    </tableColumn>
    <tableColumn id="18" xr3:uid="{DBBAED4A-E3BF-4518-B7E4-7788C984BF9D}" name="Column2" dataDxfId="15">
      <calculatedColumnFormula>Table1[[#This Row],[APRIL 2022 LIST PRICE ]]+Table1[[#This Row],[Column1]]</calculatedColumnFormula>
    </tableColumn>
    <tableColumn id="5" xr3:uid="{542DFC41-44C0-48AA-9976-FA25F83B1A82}" name="PRICE PROPOSAL" dataDxfId="14">
      <calculatedColumnFormula>Table1[[#This Row],[APRIL 2022 LIST PRICE ]]*(1-Table1[[#This Row],[DISCOPUNT %]])</calculatedColumnFormula>
    </tableColumn>
    <tableColumn id="7" xr3:uid="{703F1903-E877-4CD1-ABE8-E7291A4562B0}" name="DISCOPUNT %" dataDxfId="13" dataCellStyle="Percent"/>
    <tableColumn id="8" xr3:uid="{40CBE943-AF7E-4A9F-818D-0A03BC5F628C}" name="COST" dataDxfId="12"/>
    <tableColumn id="9" xr3:uid="{937397F0-E3F7-4B09-91AF-C18797633CE8}" name="PROFIT/LOSS" dataDxfId="11">
      <calculatedColumnFormula>Table1[[#This Row],[PRICE PROPOSAL]]-Table1[[#This Row],[COST]]</calculatedColumnFormula>
    </tableColumn>
    <tableColumn id="10" xr3:uid="{9C6C90C7-6270-45C8-B395-288D5963B664}" name="MARGIN %" dataDxfId="10" dataCellStyle="Percent">
      <calculatedColumnFormula>Table1[[#This Row],[PROFIT/LOSS]]/Table1[[#This Row],[PRICE PROPOSAL]]</calculatedColumnFormula>
    </tableColumn>
    <tableColumn id="12" xr3:uid="{7E60803E-C1D1-4A05-8AB7-58CD512D56D4}" name="INVENTORY_ITEM_STATUS_CODE" dataDxfId="9"/>
    <tableColumn id="13" xr3:uid="{6B957D46-BED5-4C0A-8F8D-CE49BC0CE607}" name="HIERARCHY_TYPE" dataDxfId="8"/>
    <tableColumn id="14" xr3:uid="{BA6EA3F3-78AF-4002-838F-399CB788C57E}" name="HIERARCHY_FAMILY" dataDxfId="7"/>
    <tableColumn id="15" xr3:uid="{02EC53B0-6702-4939-AEAB-DFACC5DD3B60}" name="HIERARCHY_LINE" dataDxfId="6"/>
    <tableColumn id="16" xr3:uid="{B87CCDEB-E509-423F-89A8-F65179D1F1B7}" name="SERIES" dataDxfId="5"/>
    <tableColumn id="17" xr3:uid="{C40C1D71-235C-4D3D-BA65-DA267A31C111}" name="NEW_REFURB" dataDxfId="4"/>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5311C9B-88DF-4F4C-B906-50569A885D32}" name="Table2" displayName="Table2" ref="A3:J611" totalsRowShown="0" headerRowDxfId="3">
  <autoFilter ref="A3:J611" xr:uid="{D5311C9B-88DF-4F4C-B906-50569A885D32}"/>
  <tableColumns count="10">
    <tableColumn id="1" xr3:uid="{AB9679F6-CF22-48BD-9E17-34C1CCB49FCA}" name="ITEM"/>
    <tableColumn id="2" xr3:uid="{3B595118-8418-4B3E-A1A4-2AA071C6E446}" name="ITEM_DESCRIPTION"/>
    <tableColumn id="3" xr3:uid="{2EA09F2C-7DD9-4B3A-95C6-C374EBEA228C}" name="UOM"/>
    <tableColumn id="4" xr3:uid="{A94A83F7-C286-43CF-A211-0426BC2F8B7E}" name="2023 UPDATED PRICE " dataDxfId="2"/>
    <tableColumn id="5" xr3:uid="{B8587AB3-15BD-4CD1-962E-4B5DC2DDA311}" name="PRICE PROPOSAL" dataDxfId="1"/>
    <tableColumn id="6" xr3:uid="{15ED8834-FB7D-43AA-A1C7-EEBD0D046E14}" name="DISCOUNT %" dataDxfId="0" dataCellStyle="Percent"/>
    <tableColumn id="11" xr3:uid="{5575AFD5-BE9D-43FA-898B-CAEF76D822D3}" name="HIERARCHY_TYPE"/>
    <tableColumn id="12" xr3:uid="{50F8A64F-F590-4C07-928D-F4AF936CCA2C}" name="HIERARCHY_FAMILY"/>
    <tableColumn id="13" xr3:uid="{3871B313-0D5C-4E8D-93F5-7B5280BE287A}" name="HIERARCHY_LINE"/>
    <tableColumn id="14" xr3:uid="{F2D562BD-74EF-4A9B-B67B-8915D547F467}" name="SERIES"/>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0B399-265C-423B-AA7E-61154DA437C4}">
  <dimension ref="A3:B43"/>
  <sheetViews>
    <sheetView workbookViewId="0">
      <selection activeCell="G20" sqref="G20"/>
    </sheetView>
  </sheetViews>
  <sheetFormatPr defaultRowHeight="12.75" x14ac:dyDescent="0.2"/>
  <cols>
    <col min="1" max="1" width="46.7109375" bestFit="1" customWidth="1"/>
    <col min="2" max="2" width="17.7109375" bestFit="1" customWidth="1"/>
  </cols>
  <sheetData>
    <row r="3" spans="1:2" x14ac:dyDescent="0.2">
      <c r="A3" s="13" t="s">
        <v>20</v>
      </c>
      <c r="B3" s="13" t="s">
        <v>11</v>
      </c>
    </row>
    <row r="4" spans="1:2" x14ac:dyDescent="0.2">
      <c r="A4" t="s">
        <v>251</v>
      </c>
      <c r="B4" s="9">
        <v>0</v>
      </c>
    </row>
    <row r="5" spans="1:2" x14ac:dyDescent="0.2">
      <c r="B5" s="9">
        <v>0.15</v>
      </c>
    </row>
    <row r="6" spans="1:2" x14ac:dyDescent="0.2">
      <c r="B6" s="9">
        <v>0.32</v>
      </c>
    </row>
    <row r="7" spans="1:2" x14ac:dyDescent="0.2">
      <c r="A7" t="s">
        <v>384</v>
      </c>
      <c r="B7" s="9">
        <v>0.15</v>
      </c>
    </row>
    <row r="8" spans="1:2" x14ac:dyDescent="0.2">
      <c r="A8" t="s">
        <v>432</v>
      </c>
      <c r="B8" s="9">
        <v>0.18</v>
      </c>
    </row>
    <row r="9" spans="1:2" x14ac:dyDescent="0.2">
      <c r="A9" t="s">
        <v>284</v>
      </c>
      <c r="B9" s="9">
        <v>0</v>
      </c>
    </row>
    <row r="10" spans="1:2" x14ac:dyDescent="0.2">
      <c r="B10" s="9">
        <v>0.15</v>
      </c>
    </row>
    <row r="11" spans="1:2" x14ac:dyDescent="0.2">
      <c r="B11" s="9">
        <v>0.32</v>
      </c>
    </row>
    <row r="12" spans="1:2" x14ac:dyDescent="0.2">
      <c r="A12" t="s">
        <v>399</v>
      </c>
      <c r="B12" s="9">
        <v>0.18</v>
      </c>
    </row>
    <row r="13" spans="1:2" x14ac:dyDescent="0.2">
      <c r="A13" t="s">
        <v>392</v>
      </c>
      <c r="B13" s="9">
        <v>0.18</v>
      </c>
    </row>
    <row r="14" spans="1:2" x14ac:dyDescent="0.2">
      <c r="A14" t="s">
        <v>940</v>
      </c>
      <c r="B14" s="9">
        <v>0.15</v>
      </c>
    </row>
    <row r="15" spans="1:2" x14ac:dyDescent="0.2">
      <c r="A15" t="s">
        <v>484</v>
      </c>
      <c r="B15" s="9">
        <v>0.15</v>
      </c>
    </row>
    <row r="16" spans="1:2" x14ac:dyDescent="0.2">
      <c r="B16" s="9">
        <v>0.2</v>
      </c>
    </row>
    <row r="17" spans="1:2" x14ac:dyDescent="0.2">
      <c r="A17" t="s">
        <v>380</v>
      </c>
      <c r="B17" s="9">
        <v>0.15</v>
      </c>
    </row>
    <row r="18" spans="1:2" x14ac:dyDescent="0.2">
      <c r="A18" t="s">
        <v>405</v>
      </c>
      <c r="B18" s="9">
        <v>0.15</v>
      </c>
    </row>
    <row r="19" spans="1:2" x14ac:dyDescent="0.2">
      <c r="A19" t="s">
        <v>321</v>
      </c>
      <c r="B19" s="9">
        <v>0.15</v>
      </c>
    </row>
    <row r="20" spans="1:2" x14ac:dyDescent="0.2">
      <c r="A20" t="s">
        <v>780</v>
      </c>
      <c r="B20" s="9">
        <v>0.15</v>
      </c>
    </row>
    <row r="21" spans="1:2" x14ac:dyDescent="0.2">
      <c r="A21" t="s">
        <v>247</v>
      </c>
      <c r="B21" s="9">
        <v>0.02</v>
      </c>
    </row>
    <row r="22" spans="1:2" x14ac:dyDescent="0.2">
      <c r="A22" t="s">
        <v>637</v>
      </c>
      <c r="B22" s="9">
        <v>0.18</v>
      </c>
    </row>
    <row r="23" spans="1:2" x14ac:dyDescent="0.2">
      <c r="A23" t="s">
        <v>29</v>
      </c>
      <c r="B23" s="9">
        <v>0.2</v>
      </c>
    </row>
    <row r="24" spans="1:2" x14ac:dyDescent="0.2">
      <c r="B24" s="9">
        <v>0.3</v>
      </c>
    </row>
    <row r="25" spans="1:2" x14ac:dyDescent="0.2">
      <c r="A25" t="s">
        <v>116</v>
      </c>
      <c r="B25" s="9">
        <v>0</v>
      </c>
    </row>
    <row r="26" spans="1:2" x14ac:dyDescent="0.2">
      <c r="A26" t="s">
        <v>265</v>
      </c>
      <c r="B26" s="9">
        <v>0.18</v>
      </c>
    </row>
    <row r="27" spans="1:2" x14ac:dyDescent="0.2">
      <c r="A27" t="s">
        <v>341</v>
      </c>
      <c r="B27" s="9">
        <v>0.18</v>
      </c>
    </row>
    <row r="28" spans="1:2" x14ac:dyDescent="0.2">
      <c r="A28" t="s">
        <v>905</v>
      </c>
      <c r="B28" s="9">
        <v>0.18</v>
      </c>
    </row>
    <row r="29" spans="1:2" x14ac:dyDescent="0.2">
      <c r="A29" t="s">
        <v>174</v>
      </c>
      <c r="B29" s="9">
        <v>0.18</v>
      </c>
    </row>
    <row r="30" spans="1:2" x14ac:dyDescent="0.2">
      <c r="A30" t="s">
        <v>842</v>
      </c>
      <c r="B30" s="9">
        <v>0.18</v>
      </c>
    </row>
    <row r="31" spans="1:2" x14ac:dyDescent="0.2">
      <c r="A31" t="s">
        <v>436</v>
      </c>
      <c r="B31" s="9">
        <v>0.18</v>
      </c>
    </row>
    <row r="32" spans="1:2" x14ac:dyDescent="0.2">
      <c r="A32" t="s">
        <v>943</v>
      </c>
      <c r="B32" s="9">
        <v>0.18</v>
      </c>
    </row>
    <row r="33" spans="1:2" x14ac:dyDescent="0.2">
      <c r="A33" t="s">
        <v>596</v>
      </c>
      <c r="B33" s="9">
        <v>0.18</v>
      </c>
    </row>
    <row r="34" spans="1:2" x14ac:dyDescent="0.2">
      <c r="A34" t="s">
        <v>243</v>
      </c>
      <c r="B34" s="9">
        <v>0.17</v>
      </c>
    </row>
    <row r="35" spans="1:2" x14ac:dyDescent="0.2">
      <c r="B35" s="9">
        <v>0.18</v>
      </c>
    </row>
    <row r="36" spans="1:2" x14ac:dyDescent="0.2">
      <c r="A36" t="s">
        <v>208</v>
      </c>
      <c r="B36" s="9">
        <v>0.18</v>
      </c>
    </row>
    <row r="37" spans="1:2" x14ac:dyDescent="0.2">
      <c r="A37" t="s">
        <v>667</v>
      </c>
      <c r="B37" s="9">
        <v>0.15</v>
      </c>
    </row>
    <row r="38" spans="1:2" x14ac:dyDescent="0.2">
      <c r="A38" t="s">
        <v>494</v>
      </c>
      <c r="B38" s="9">
        <v>0.18</v>
      </c>
    </row>
    <row r="39" spans="1:2" x14ac:dyDescent="0.2">
      <c r="A39" t="s">
        <v>664</v>
      </c>
      <c r="B39" s="9">
        <v>0.18</v>
      </c>
    </row>
    <row r="40" spans="1:2" x14ac:dyDescent="0.2">
      <c r="A40" t="s">
        <v>261</v>
      </c>
      <c r="B40" s="9">
        <v>0.15</v>
      </c>
    </row>
    <row r="41" spans="1:2" x14ac:dyDescent="0.2">
      <c r="B41" s="9">
        <v>0.18</v>
      </c>
    </row>
    <row r="42" spans="1:2" x14ac:dyDescent="0.2">
      <c r="A42" t="s">
        <v>866</v>
      </c>
      <c r="B42" s="9">
        <v>0.18</v>
      </c>
    </row>
    <row r="43" spans="1:2" x14ac:dyDescent="0.2">
      <c r="A43" t="s">
        <v>1415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550D8-5481-4974-A86B-549AC17070B0}">
  <dimension ref="A1:Q691"/>
  <sheetViews>
    <sheetView topLeftCell="A648" workbookViewId="0">
      <selection activeCell="C679" sqref="C679"/>
    </sheetView>
  </sheetViews>
  <sheetFormatPr defaultColWidth="15.7109375" defaultRowHeight="12.75" x14ac:dyDescent="0.2"/>
  <cols>
    <col min="1" max="1" width="38.140625" customWidth="1"/>
    <col min="2" max="2" width="48.85546875" customWidth="1"/>
    <col min="4" max="4" width="19.28515625" style="21" customWidth="1"/>
    <col min="5" max="6" width="19.28515625" hidden="1" customWidth="1"/>
    <col min="7" max="7" width="21.140625" style="21" customWidth="1"/>
    <col min="8" max="8" width="20.85546875" customWidth="1"/>
    <col min="9" max="9" width="13.7109375" customWidth="1"/>
    <col min="10" max="10" width="15.42578125" customWidth="1"/>
    <col min="11" max="11" width="13.28515625" customWidth="1"/>
    <col min="12" max="12" width="19.140625" customWidth="1"/>
    <col min="13" max="13" width="21.28515625" customWidth="1"/>
    <col min="14" max="14" width="32.5703125" customWidth="1"/>
    <col min="15" max="15" width="21.5703125" customWidth="1"/>
    <col min="16" max="16" width="16.140625" customWidth="1"/>
  </cols>
  <sheetData>
    <row r="1" spans="1:17" ht="50.25" customHeight="1" x14ac:dyDescent="0.2">
      <c r="A1" s="16" t="s">
        <v>1416</v>
      </c>
      <c r="B1" s="1"/>
      <c r="C1" s="1"/>
      <c r="D1" s="24"/>
      <c r="E1" s="1"/>
      <c r="F1" s="1"/>
      <c r="G1" s="27"/>
    </row>
    <row r="2" spans="1:17" s="6" customFormat="1" ht="12" customHeight="1" x14ac:dyDescent="0.2">
      <c r="A2" s="7" t="s">
        <v>5</v>
      </c>
      <c r="B2" s="7" t="s">
        <v>6</v>
      </c>
      <c r="C2" s="7" t="s">
        <v>7</v>
      </c>
      <c r="D2" s="25" t="s">
        <v>1418</v>
      </c>
      <c r="E2" s="7" t="s">
        <v>1425</v>
      </c>
      <c r="F2" s="7" t="s">
        <v>1426</v>
      </c>
      <c r="G2" s="25" t="s">
        <v>1417</v>
      </c>
      <c r="H2" s="7" t="s">
        <v>1419</v>
      </c>
      <c r="I2" s="7" t="s">
        <v>1420</v>
      </c>
      <c r="J2" s="7" t="s">
        <v>1421</v>
      </c>
      <c r="K2" s="7" t="s">
        <v>1422</v>
      </c>
      <c r="L2" s="7" t="s">
        <v>16</v>
      </c>
      <c r="M2" s="7" t="s">
        <v>17</v>
      </c>
      <c r="N2" s="7" t="s">
        <v>18</v>
      </c>
      <c r="O2" s="7" t="s">
        <v>19</v>
      </c>
      <c r="P2" s="7" t="s">
        <v>20</v>
      </c>
      <c r="Q2" s="7" t="s">
        <v>21</v>
      </c>
    </row>
    <row r="3" spans="1:17" x14ac:dyDescent="0.2">
      <c r="A3" s="1" t="s">
        <v>993</v>
      </c>
      <c r="B3" s="1" t="s">
        <v>992</v>
      </c>
      <c r="C3" s="1" t="s">
        <v>24</v>
      </c>
      <c r="D3" s="24">
        <v>116.1</v>
      </c>
      <c r="E3" s="3">
        <f>Table1[[#This Row],[APRIL 2022 LIST PRICE ]]*0.075</f>
        <v>8.7074999999999996</v>
      </c>
      <c r="F3" s="3">
        <f>Table1[[#This Row],[APRIL 2022 LIST PRICE ]]+Table1[[#This Row],[Column1]]</f>
        <v>124.80749999999999</v>
      </c>
      <c r="G3" s="24">
        <f>Table1[[#This Row],[APRIL 2022 LIST PRICE ]]*(1-Table1[[#This Row],[DISCOPUNT %]])</f>
        <v>98.684999999999988</v>
      </c>
      <c r="H3" s="10">
        <v>0.15</v>
      </c>
      <c r="I3" s="3">
        <v>33.285600000000002</v>
      </c>
      <c r="J3" s="3">
        <f>Table1[[#This Row],[PRICE PROPOSAL]]-Table1[[#This Row],[COST]]</f>
        <v>65.399399999999986</v>
      </c>
      <c r="K3" s="10">
        <f>Table1[[#This Row],[PROFIT/LOSS]]/Table1[[#This Row],[PRICE PROPOSAL]]</f>
        <v>0.66270861833105332</v>
      </c>
      <c r="L3" s="1" t="s">
        <v>27</v>
      </c>
      <c r="M3" s="1" t="s">
        <v>28</v>
      </c>
      <c r="N3" s="1" t="s">
        <v>766</v>
      </c>
      <c r="O3" s="1" t="s">
        <v>766</v>
      </c>
      <c r="P3" s="1" t="s">
        <v>251</v>
      </c>
      <c r="Q3" s="1" t="s">
        <v>31</v>
      </c>
    </row>
    <row r="4" spans="1:17" x14ac:dyDescent="0.2">
      <c r="A4" s="1" t="s">
        <v>976</v>
      </c>
      <c r="B4" s="1" t="s">
        <v>975</v>
      </c>
      <c r="C4" s="1" t="s">
        <v>24</v>
      </c>
      <c r="D4" s="24">
        <v>116.1</v>
      </c>
      <c r="E4" s="3">
        <f>Table1[[#This Row],[APRIL 2022 LIST PRICE ]]*0.075</f>
        <v>8.7074999999999996</v>
      </c>
      <c r="F4" s="3">
        <f>Table1[[#This Row],[APRIL 2022 LIST PRICE ]]+Table1[[#This Row],[Column1]]</f>
        <v>124.80749999999999</v>
      </c>
      <c r="G4" s="24">
        <f>Table1[[#This Row],[APRIL 2022 LIST PRICE ]]*(1-Table1[[#This Row],[DISCOPUNT %]])</f>
        <v>98.684999999999988</v>
      </c>
      <c r="H4" s="10">
        <v>0.15</v>
      </c>
      <c r="I4" s="3">
        <v>31.935600000000001</v>
      </c>
      <c r="J4" s="3">
        <f>Table1[[#This Row],[PRICE PROPOSAL]]-Table1[[#This Row],[COST]]</f>
        <v>66.74939999999998</v>
      </c>
      <c r="K4" s="10">
        <f>Table1[[#This Row],[PROFIT/LOSS]]/Table1[[#This Row],[PRICE PROPOSAL]]</f>
        <v>0.6763885088919287</v>
      </c>
      <c r="L4" s="1" t="s">
        <v>27</v>
      </c>
      <c r="M4" s="1" t="s">
        <v>28</v>
      </c>
      <c r="N4" s="1" t="s">
        <v>766</v>
      </c>
      <c r="O4" s="1" t="s">
        <v>766</v>
      </c>
      <c r="P4" s="1" t="s">
        <v>251</v>
      </c>
      <c r="Q4" s="1" t="s">
        <v>31</v>
      </c>
    </row>
    <row r="5" spans="1:17" x14ac:dyDescent="0.2">
      <c r="A5" s="1" t="s">
        <v>913</v>
      </c>
      <c r="B5" s="1" t="s">
        <v>912</v>
      </c>
      <c r="C5" s="1" t="s">
        <v>24</v>
      </c>
      <c r="D5" s="24">
        <v>193.5</v>
      </c>
      <c r="E5" s="3">
        <f>Table1[[#This Row],[APRIL 2022 LIST PRICE ]]*0.075</f>
        <v>14.512499999999999</v>
      </c>
      <c r="F5" s="3">
        <f>Table1[[#This Row],[APRIL 2022 LIST PRICE ]]+Table1[[#This Row],[Column1]]</f>
        <v>208.01249999999999</v>
      </c>
      <c r="G5" s="24">
        <f>Table1[[#This Row],[APRIL 2022 LIST PRICE ]]*(1-Table1[[#This Row],[DISCOPUNT %]])</f>
        <v>164.47499999999999</v>
      </c>
      <c r="H5" s="10">
        <v>0.15</v>
      </c>
      <c r="I5" s="3">
        <v>0.91800000000000004</v>
      </c>
      <c r="J5" s="3">
        <f>Table1[[#This Row],[PRICE PROPOSAL]]-Table1[[#This Row],[COST]]</f>
        <v>163.55699999999999</v>
      </c>
      <c r="K5" s="10">
        <f>Table1[[#This Row],[PROFIT/LOSS]]/Table1[[#This Row],[PRICE PROPOSAL]]</f>
        <v>0.99441860465116272</v>
      </c>
      <c r="L5" s="1" t="s">
        <v>27</v>
      </c>
      <c r="M5" s="1" t="s">
        <v>28</v>
      </c>
      <c r="N5" s="1" t="s">
        <v>771</v>
      </c>
      <c r="O5" s="1" t="s">
        <v>771</v>
      </c>
      <c r="P5" s="1" t="s">
        <v>251</v>
      </c>
      <c r="Q5" s="1" t="s">
        <v>31</v>
      </c>
    </row>
    <row r="6" spans="1:17" x14ac:dyDescent="0.2">
      <c r="A6" s="1" t="s">
        <v>865</v>
      </c>
      <c r="B6" s="1" t="s">
        <v>864</v>
      </c>
      <c r="C6" s="1" t="s">
        <v>24</v>
      </c>
      <c r="D6" s="24">
        <v>99.974999999999994</v>
      </c>
      <c r="E6" s="3">
        <f>Table1[[#This Row],[APRIL 2022 LIST PRICE ]]*0.075</f>
        <v>7.498124999999999</v>
      </c>
      <c r="F6" s="3">
        <f>Table1[[#This Row],[APRIL 2022 LIST PRICE ]]+Table1[[#This Row],[Column1]]</f>
        <v>107.473125</v>
      </c>
      <c r="G6" s="24">
        <f>Table1[[#This Row],[APRIL 2022 LIST PRICE ]]*(1-Table1[[#This Row],[DISCOPUNT %]])</f>
        <v>84.978749999999991</v>
      </c>
      <c r="H6" s="10">
        <v>0.15</v>
      </c>
      <c r="I6" s="3">
        <v>46.44</v>
      </c>
      <c r="J6" s="3">
        <f>Table1[[#This Row],[PRICE PROPOSAL]]-Table1[[#This Row],[COST]]</f>
        <v>38.538749999999993</v>
      </c>
      <c r="K6" s="10">
        <f>Table1[[#This Row],[PROFIT/LOSS]]/Table1[[#This Row],[PRICE PROPOSAL]]</f>
        <v>0.45351043643263755</v>
      </c>
      <c r="L6" s="1" t="s">
        <v>27</v>
      </c>
      <c r="M6" s="1" t="s">
        <v>28</v>
      </c>
      <c r="N6" s="1" t="s">
        <v>35</v>
      </c>
      <c r="O6" s="1" t="s">
        <v>35</v>
      </c>
      <c r="P6" s="1" t="s">
        <v>251</v>
      </c>
      <c r="Q6" s="1" t="s">
        <v>31</v>
      </c>
    </row>
    <row r="7" spans="1:17" x14ac:dyDescent="0.2">
      <c r="A7" s="1" t="s">
        <v>826</v>
      </c>
      <c r="B7" s="1" t="s">
        <v>825</v>
      </c>
      <c r="C7" s="1" t="s">
        <v>24</v>
      </c>
      <c r="D7" s="24">
        <v>279.5</v>
      </c>
      <c r="E7" s="3">
        <f>Table1[[#This Row],[APRIL 2022 LIST PRICE ]]*0.075</f>
        <v>20.962499999999999</v>
      </c>
      <c r="F7" s="3">
        <f>Table1[[#This Row],[APRIL 2022 LIST PRICE ]]+Table1[[#This Row],[Column1]]</f>
        <v>300.46249999999998</v>
      </c>
      <c r="G7" s="24">
        <f>Table1[[#This Row],[APRIL 2022 LIST PRICE ]]*(1-Table1[[#This Row],[DISCOPUNT %]])</f>
        <v>237.57499999999999</v>
      </c>
      <c r="H7" s="10">
        <v>0.15</v>
      </c>
      <c r="I7" s="3">
        <v>106.6392</v>
      </c>
      <c r="J7" s="3">
        <f>Table1[[#This Row],[PRICE PROPOSAL]]-Table1[[#This Row],[COST]]</f>
        <v>130.93579999999997</v>
      </c>
      <c r="K7" s="10">
        <f>Table1[[#This Row],[PROFIT/LOSS]]/Table1[[#This Row],[PRICE PROPOSAL]]</f>
        <v>0.55113458907713342</v>
      </c>
      <c r="L7" s="1" t="s">
        <v>27</v>
      </c>
      <c r="M7" s="1" t="s">
        <v>28</v>
      </c>
      <c r="N7" s="1" t="s">
        <v>766</v>
      </c>
      <c r="O7" s="1" t="s">
        <v>766</v>
      </c>
      <c r="P7" s="1" t="s">
        <v>251</v>
      </c>
      <c r="Q7" s="1" t="s">
        <v>31</v>
      </c>
    </row>
    <row r="8" spans="1:17" x14ac:dyDescent="0.2">
      <c r="A8" s="1" t="s">
        <v>822</v>
      </c>
      <c r="B8" s="1" t="s">
        <v>821</v>
      </c>
      <c r="C8" s="1" t="s">
        <v>24</v>
      </c>
      <c r="D8" s="24">
        <v>127.925</v>
      </c>
      <c r="E8" s="3">
        <f>Table1[[#This Row],[APRIL 2022 LIST PRICE ]]*0.075</f>
        <v>9.5943749999999994</v>
      </c>
      <c r="F8" s="3">
        <f>Table1[[#This Row],[APRIL 2022 LIST PRICE ]]+Table1[[#This Row],[Column1]]</f>
        <v>137.519375</v>
      </c>
      <c r="G8" s="24">
        <f>Table1[[#This Row],[APRIL 2022 LIST PRICE ]]*(1-Table1[[#This Row],[DISCOPUNT %]])</f>
        <v>108.73625</v>
      </c>
      <c r="H8" s="10">
        <v>0.15</v>
      </c>
      <c r="I8" s="3">
        <v>6.3936000000000002</v>
      </c>
      <c r="J8" s="3">
        <f>Table1[[#This Row],[PRICE PROPOSAL]]-Table1[[#This Row],[COST]]</f>
        <v>102.34264999999999</v>
      </c>
      <c r="K8" s="10">
        <f>Table1[[#This Row],[PROFIT/LOSS]]/Table1[[#This Row],[PRICE PROPOSAL]]</f>
        <v>0.94120084148570504</v>
      </c>
      <c r="L8" s="1" t="s">
        <v>27</v>
      </c>
      <c r="M8" s="1" t="s">
        <v>28</v>
      </c>
      <c r="N8" s="1" t="s">
        <v>35</v>
      </c>
      <c r="O8" s="1" t="s">
        <v>35</v>
      </c>
      <c r="P8" s="1" t="s">
        <v>251</v>
      </c>
      <c r="Q8" s="1" t="s">
        <v>31</v>
      </c>
    </row>
    <row r="9" spans="1:17" x14ac:dyDescent="0.2">
      <c r="A9" s="1" t="s">
        <v>820</v>
      </c>
      <c r="B9" s="1" t="s">
        <v>819</v>
      </c>
      <c r="C9" s="1" t="s">
        <v>24</v>
      </c>
      <c r="D9" s="24">
        <v>66.650000000000006</v>
      </c>
      <c r="E9" s="3">
        <f>Table1[[#This Row],[APRIL 2022 LIST PRICE ]]*0.075</f>
        <v>4.9987500000000002</v>
      </c>
      <c r="F9" s="3">
        <f>Table1[[#This Row],[APRIL 2022 LIST PRICE ]]+Table1[[#This Row],[Column1]]</f>
        <v>71.648750000000007</v>
      </c>
      <c r="G9" s="24">
        <f>Table1[[#This Row],[APRIL 2022 LIST PRICE ]]*(1-Table1[[#This Row],[DISCOPUNT %]])</f>
        <v>56.652500000000003</v>
      </c>
      <c r="H9" s="10">
        <v>0.15</v>
      </c>
      <c r="I9" s="3">
        <v>15.831720000000001</v>
      </c>
      <c r="J9" s="3">
        <f>Table1[[#This Row],[PRICE PROPOSAL]]-Table1[[#This Row],[COST]]</f>
        <v>40.820779999999999</v>
      </c>
      <c r="K9" s="10">
        <f>Table1[[#This Row],[PROFIT/LOSS]]/Table1[[#This Row],[PRICE PROPOSAL]]</f>
        <v>0.72054684259300117</v>
      </c>
      <c r="L9" s="1" t="s">
        <v>27</v>
      </c>
      <c r="M9" s="1" t="s">
        <v>28</v>
      </c>
      <c r="N9" s="1" t="s">
        <v>244</v>
      </c>
      <c r="O9" s="1" t="s">
        <v>244</v>
      </c>
      <c r="P9" s="1" t="s">
        <v>251</v>
      </c>
      <c r="Q9" s="1" t="s">
        <v>31</v>
      </c>
    </row>
    <row r="10" spans="1:17" x14ac:dyDescent="0.2">
      <c r="A10" s="1" t="s">
        <v>816</v>
      </c>
      <c r="B10" s="1" t="s">
        <v>815</v>
      </c>
      <c r="C10" s="1" t="s">
        <v>24</v>
      </c>
      <c r="D10" s="24">
        <v>127.925</v>
      </c>
      <c r="E10" s="3">
        <f>Table1[[#This Row],[APRIL 2022 LIST PRICE ]]*0.075</f>
        <v>9.5943749999999994</v>
      </c>
      <c r="F10" s="3">
        <f>Table1[[#This Row],[APRIL 2022 LIST PRICE ]]+Table1[[#This Row],[Column1]]</f>
        <v>137.519375</v>
      </c>
      <c r="G10" s="24">
        <f>Table1[[#This Row],[APRIL 2022 LIST PRICE ]]*(1-Table1[[#This Row],[DISCOPUNT %]])</f>
        <v>108.73625</v>
      </c>
      <c r="H10" s="10">
        <v>0.15</v>
      </c>
      <c r="I10" s="3">
        <v>31.698</v>
      </c>
      <c r="J10" s="3">
        <f>Table1[[#This Row],[PRICE PROPOSAL]]-Table1[[#This Row],[COST]]</f>
        <v>77.038250000000005</v>
      </c>
      <c r="K10" s="10">
        <f>Table1[[#This Row],[PROFIT/LOSS]]/Table1[[#This Row],[PRICE PROPOSAL]]</f>
        <v>0.70848728000091976</v>
      </c>
      <c r="L10" s="1" t="s">
        <v>27</v>
      </c>
      <c r="M10" s="1" t="s">
        <v>28</v>
      </c>
      <c r="N10" s="1" t="s">
        <v>35</v>
      </c>
      <c r="O10" s="1" t="s">
        <v>35</v>
      </c>
      <c r="P10" s="1" t="s">
        <v>251</v>
      </c>
      <c r="Q10" s="1" t="s">
        <v>31</v>
      </c>
    </row>
    <row r="11" spans="1:17" x14ac:dyDescent="0.2">
      <c r="A11" s="1" t="s">
        <v>814</v>
      </c>
      <c r="B11" s="1" t="s">
        <v>813</v>
      </c>
      <c r="C11" s="1" t="s">
        <v>523</v>
      </c>
      <c r="D11" s="24">
        <v>91.375</v>
      </c>
      <c r="E11" s="3">
        <f>Table1[[#This Row],[APRIL 2022 LIST PRICE ]]*0.075</f>
        <v>6.8531249999999995</v>
      </c>
      <c r="F11" s="3">
        <f>Table1[[#This Row],[APRIL 2022 LIST PRICE ]]+Table1[[#This Row],[Column1]]</f>
        <v>98.228125000000006</v>
      </c>
      <c r="G11" s="24">
        <f>Table1[[#This Row],[APRIL 2022 LIST PRICE ]]*(1-Table1[[#This Row],[DISCOPUNT %]])</f>
        <v>77.668750000000003</v>
      </c>
      <c r="H11" s="10">
        <v>0.15</v>
      </c>
      <c r="I11" s="3">
        <v>12.182399999999999</v>
      </c>
      <c r="J11" s="3">
        <f>Table1[[#This Row],[PRICE PROPOSAL]]-Table1[[#This Row],[COST]]</f>
        <v>65.486350000000002</v>
      </c>
      <c r="K11" s="10">
        <f>Table1[[#This Row],[PROFIT/LOSS]]/Table1[[#This Row],[PRICE PROPOSAL]]</f>
        <v>0.84314927174700249</v>
      </c>
      <c r="L11" s="1" t="s">
        <v>27</v>
      </c>
      <c r="M11" s="1" t="s">
        <v>28</v>
      </c>
      <c r="N11" s="1" t="s">
        <v>71</v>
      </c>
      <c r="O11" s="1" t="s">
        <v>507</v>
      </c>
      <c r="P11" s="1" t="s">
        <v>251</v>
      </c>
      <c r="Q11" s="1" t="s">
        <v>31</v>
      </c>
    </row>
    <row r="12" spans="1:17" x14ac:dyDescent="0.2">
      <c r="A12" s="1" t="s">
        <v>812</v>
      </c>
      <c r="B12" s="1" t="s">
        <v>811</v>
      </c>
      <c r="C12" s="1" t="s">
        <v>24</v>
      </c>
      <c r="D12" s="24">
        <v>66.650000000000006</v>
      </c>
      <c r="E12" s="3">
        <f>Table1[[#This Row],[APRIL 2022 LIST PRICE ]]*0.075</f>
        <v>4.9987500000000002</v>
      </c>
      <c r="F12" s="3">
        <f>Table1[[#This Row],[APRIL 2022 LIST PRICE ]]+Table1[[#This Row],[Column1]]</f>
        <v>71.648750000000007</v>
      </c>
      <c r="G12" s="24">
        <f>Table1[[#This Row],[APRIL 2022 LIST PRICE ]]*(1-Table1[[#This Row],[DISCOPUNT %]])</f>
        <v>56.652500000000003</v>
      </c>
      <c r="H12" s="10">
        <v>0.15</v>
      </c>
      <c r="I12" s="3">
        <v>9.6335999999999995</v>
      </c>
      <c r="J12" s="3">
        <f>Table1[[#This Row],[PRICE PROPOSAL]]-Table1[[#This Row],[COST]]</f>
        <v>47.018900000000002</v>
      </c>
      <c r="K12" s="10">
        <f>Table1[[#This Row],[PROFIT/LOSS]]/Table1[[#This Row],[PRICE PROPOSAL]]</f>
        <v>0.82995278231322533</v>
      </c>
      <c r="L12" s="1" t="s">
        <v>27</v>
      </c>
      <c r="M12" s="1" t="s">
        <v>28</v>
      </c>
      <c r="N12" s="1" t="s">
        <v>244</v>
      </c>
      <c r="O12" s="1" t="s">
        <v>244</v>
      </c>
      <c r="P12" s="1" t="s">
        <v>251</v>
      </c>
      <c r="Q12" s="1" t="s">
        <v>31</v>
      </c>
    </row>
    <row r="13" spans="1:17" x14ac:dyDescent="0.2">
      <c r="A13" s="1" t="s">
        <v>810</v>
      </c>
      <c r="B13" s="1" t="s">
        <v>809</v>
      </c>
      <c r="C13" s="1" t="s">
        <v>24</v>
      </c>
      <c r="D13" s="24">
        <v>79.55</v>
      </c>
      <c r="E13" s="3">
        <f>Table1[[#This Row],[APRIL 2022 LIST PRICE ]]*0.075</f>
        <v>5.9662499999999996</v>
      </c>
      <c r="F13" s="3">
        <f>Table1[[#This Row],[APRIL 2022 LIST PRICE ]]+Table1[[#This Row],[Column1]]</f>
        <v>85.516249999999999</v>
      </c>
      <c r="G13" s="24">
        <f>Table1[[#This Row],[APRIL 2022 LIST PRICE ]]*(1-Table1[[#This Row],[DISCOPUNT %]])</f>
        <v>67.617499999999993</v>
      </c>
      <c r="H13" s="10">
        <v>0.15</v>
      </c>
      <c r="I13" s="3">
        <v>20.196000000000002</v>
      </c>
      <c r="J13" s="3">
        <f>Table1[[#This Row],[PRICE PROPOSAL]]-Table1[[#This Row],[COST]]</f>
        <v>47.421499999999995</v>
      </c>
      <c r="K13" s="10">
        <f>Table1[[#This Row],[PROFIT/LOSS]]/Table1[[#This Row],[PRICE PROPOSAL]]</f>
        <v>0.70131992457573855</v>
      </c>
      <c r="L13" s="1" t="s">
        <v>27</v>
      </c>
      <c r="M13" s="1" t="s">
        <v>28</v>
      </c>
      <c r="N13" s="1" t="s">
        <v>766</v>
      </c>
      <c r="O13" s="1" t="s">
        <v>766</v>
      </c>
      <c r="P13" s="1" t="s">
        <v>251</v>
      </c>
      <c r="Q13" s="1" t="s">
        <v>31</v>
      </c>
    </row>
    <row r="14" spans="1:17" x14ac:dyDescent="0.2">
      <c r="A14" s="1" t="s">
        <v>806</v>
      </c>
      <c r="B14" s="1" t="s">
        <v>805</v>
      </c>
      <c r="C14" s="1" t="s">
        <v>24</v>
      </c>
      <c r="D14" s="24">
        <v>389.15</v>
      </c>
      <c r="E14" s="3">
        <f>Table1[[#This Row],[APRIL 2022 LIST PRICE ]]*0.075</f>
        <v>29.186249999999998</v>
      </c>
      <c r="F14" s="3">
        <f>Table1[[#This Row],[APRIL 2022 LIST PRICE ]]+Table1[[#This Row],[Column1]]</f>
        <v>418.33624999999995</v>
      </c>
      <c r="G14" s="24">
        <f>Table1[[#This Row],[APRIL 2022 LIST PRICE ]]*(1-Table1[[#This Row],[DISCOPUNT %]])</f>
        <v>330.77749999999997</v>
      </c>
      <c r="H14" s="10">
        <v>0.15</v>
      </c>
      <c r="I14" s="3">
        <v>117.41759999999999</v>
      </c>
      <c r="J14" s="3">
        <f>Table1[[#This Row],[PRICE PROPOSAL]]-Table1[[#This Row],[COST]]</f>
        <v>213.35989999999998</v>
      </c>
      <c r="K14" s="10">
        <f>Table1[[#This Row],[PROFIT/LOSS]]/Table1[[#This Row],[PRICE PROPOSAL]]</f>
        <v>0.64502543250372224</v>
      </c>
      <c r="L14" s="1" t="s">
        <v>27</v>
      </c>
      <c r="M14" s="1" t="s">
        <v>28</v>
      </c>
      <c r="N14" s="1" t="s">
        <v>766</v>
      </c>
      <c r="O14" s="1" t="s">
        <v>766</v>
      </c>
      <c r="P14" s="1" t="s">
        <v>251</v>
      </c>
      <c r="Q14" s="1" t="s">
        <v>31</v>
      </c>
    </row>
    <row r="15" spans="1:17" x14ac:dyDescent="0.2">
      <c r="A15" s="1" t="s">
        <v>804</v>
      </c>
      <c r="B15" s="1" t="s">
        <v>803</v>
      </c>
      <c r="C15" s="1" t="s">
        <v>24</v>
      </c>
      <c r="D15" s="24">
        <v>66.650000000000006</v>
      </c>
      <c r="E15" s="3">
        <f>Table1[[#This Row],[APRIL 2022 LIST PRICE ]]*0.075</f>
        <v>4.9987500000000002</v>
      </c>
      <c r="F15" s="3">
        <f>Table1[[#This Row],[APRIL 2022 LIST PRICE ]]+Table1[[#This Row],[Column1]]</f>
        <v>71.648750000000007</v>
      </c>
      <c r="G15" s="24">
        <f>Table1[[#This Row],[APRIL 2022 LIST PRICE ]]*(1-Table1[[#This Row],[DISCOPUNT %]])</f>
        <v>56.652500000000003</v>
      </c>
      <c r="H15" s="10">
        <v>0.15</v>
      </c>
      <c r="I15" s="3">
        <v>7.4779200000000001</v>
      </c>
      <c r="J15" s="3">
        <f>Table1[[#This Row],[PRICE PROPOSAL]]-Table1[[#This Row],[COST]]</f>
        <v>49.174580000000006</v>
      </c>
      <c r="K15" s="10">
        <f>Table1[[#This Row],[PROFIT/LOSS]]/Table1[[#This Row],[PRICE PROPOSAL]]</f>
        <v>0.86800370680905525</v>
      </c>
      <c r="L15" s="1" t="s">
        <v>27</v>
      </c>
      <c r="M15" s="1" t="s">
        <v>28</v>
      </c>
      <c r="N15" s="1" t="s">
        <v>244</v>
      </c>
      <c r="O15" s="1" t="s">
        <v>244</v>
      </c>
      <c r="P15" s="1" t="s">
        <v>251</v>
      </c>
      <c r="Q15" s="1" t="s">
        <v>31</v>
      </c>
    </row>
    <row r="16" spans="1:17" x14ac:dyDescent="0.2">
      <c r="A16" s="1" t="s">
        <v>802</v>
      </c>
      <c r="B16" s="1" t="s">
        <v>801</v>
      </c>
      <c r="C16" s="1" t="s">
        <v>24</v>
      </c>
      <c r="D16" s="24">
        <v>389.15</v>
      </c>
      <c r="E16" s="3">
        <f>Table1[[#This Row],[APRIL 2022 LIST PRICE ]]*0.075</f>
        <v>29.186249999999998</v>
      </c>
      <c r="F16" s="3">
        <f>Table1[[#This Row],[APRIL 2022 LIST PRICE ]]+Table1[[#This Row],[Column1]]</f>
        <v>418.33624999999995</v>
      </c>
      <c r="G16" s="24">
        <f>Table1[[#This Row],[APRIL 2022 LIST PRICE ]]*(1-Table1[[#This Row],[DISCOPUNT %]])</f>
        <v>330.77749999999997</v>
      </c>
      <c r="H16" s="10">
        <v>0.15</v>
      </c>
      <c r="I16" s="3">
        <v>115.06319999999999</v>
      </c>
      <c r="J16" s="3">
        <f>Table1[[#This Row],[PRICE PROPOSAL]]-Table1[[#This Row],[COST]]</f>
        <v>215.71429999999998</v>
      </c>
      <c r="K16" s="10">
        <f>Table1[[#This Row],[PROFIT/LOSS]]/Table1[[#This Row],[PRICE PROPOSAL]]</f>
        <v>0.65214320804770576</v>
      </c>
      <c r="L16" s="1" t="s">
        <v>27</v>
      </c>
      <c r="M16" s="1" t="s">
        <v>28</v>
      </c>
      <c r="N16" s="1" t="s">
        <v>766</v>
      </c>
      <c r="O16" s="1" t="s">
        <v>766</v>
      </c>
      <c r="P16" s="1" t="s">
        <v>251</v>
      </c>
      <c r="Q16" s="1" t="s">
        <v>31</v>
      </c>
    </row>
    <row r="17" spans="1:17" x14ac:dyDescent="0.2">
      <c r="A17" s="1" t="s">
        <v>796</v>
      </c>
      <c r="B17" s="1" t="s">
        <v>795</v>
      </c>
      <c r="C17" s="1" t="s">
        <v>24</v>
      </c>
      <c r="D17" s="24">
        <v>389.15</v>
      </c>
      <c r="E17" s="3">
        <f>Table1[[#This Row],[APRIL 2022 LIST PRICE ]]*0.075</f>
        <v>29.186249999999998</v>
      </c>
      <c r="F17" s="3">
        <f>Table1[[#This Row],[APRIL 2022 LIST PRICE ]]+Table1[[#This Row],[Column1]]</f>
        <v>418.33624999999995</v>
      </c>
      <c r="G17" s="24">
        <f>Table1[[#This Row],[APRIL 2022 LIST PRICE ]]*(1-Table1[[#This Row],[DISCOPUNT %]])</f>
        <v>330.77749999999997</v>
      </c>
      <c r="H17" s="10">
        <v>0.15</v>
      </c>
      <c r="I17" s="3">
        <v>98.474400000000003</v>
      </c>
      <c r="J17" s="3">
        <f>Table1[[#This Row],[PRICE PROPOSAL]]-Table1[[#This Row],[COST]]</f>
        <v>232.30309999999997</v>
      </c>
      <c r="K17" s="10">
        <f>Table1[[#This Row],[PROFIT/LOSS]]/Table1[[#This Row],[PRICE PROPOSAL]]</f>
        <v>0.70229414032091053</v>
      </c>
      <c r="L17" s="1" t="s">
        <v>27</v>
      </c>
      <c r="M17" s="1" t="s">
        <v>28</v>
      </c>
      <c r="N17" s="1" t="s">
        <v>766</v>
      </c>
      <c r="O17" s="1" t="s">
        <v>766</v>
      </c>
      <c r="P17" s="1" t="s">
        <v>251</v>
      </c>
      <c r="Q17" s="1" t="s">
        <v>31</v>
      </c>
    </row>
    <row r="18" spans="1:17" x14ac:dyDescent="0.2">
      <c r="A18" s="15" t="s">
        <v>794</v>
      </c>
      <c r="B18" s="1" t="s">
        <v>793</v>
      </c>
      <c r="C18" s="1" t="s">
        <v>24</v>
      </c>
      <c r="D18" s="24">
        <v>280.57499999999999</v>
      </c>
      <c r="E18" s="3">
        <f>Table1[[#This Row],[APRIL 2022 LIST PRICE ]]*0.075</f>
        <v>21.043125</v>
      </c>
      <c r="F18" s="3">
        <f>Table1[[#This Row],[APRIL 2022 LIST PRICE ]]+Table1[[#This Row],[Column1]]</f>
        <v>301.61812499999996</v>
      </c>
      <c r="G18" s="24">
        <f>Table1[[#This Row],[APRIL 2022 LIST PRICE ]]*(1-Table1[[#This Row],[DISCOPUNT %]])</f>
        <v>249.71174999999999</v>
      </c>
      <c r="H18" s="10">
        <v>0.11</v>
      </c>
      <c r="I18" s="3">
        <v>221.56200000000001</v>
      </c>
      <c r="J18" s="3">
        <f>Table1[[#This Row],[PRICE PROPOSAL]]-Table1[[#This Row],[COST]]</f>
        <v>28.149749999999983</v>
      </c>
      <c r="K18" s="10">
        <f>Table1[[#This Row],[PROFIT/LOSS]]/Table1[[#This Row],[PRICE PROPOSAL]]</f>
        <v>0.11272897650991587</v>
      </c>
      <c r="L18" s="1" t="s">
        <v>27</v>
      </c>
      <c r="M18" s="1" t="s">
        <v>28</v>
      </c>
      <c r="N18" s="1" t="s">
        <v>248</v>
      </c>
      <c r="O18" s="1" t="s">
        <v>244</v>
      </c>
      <c r="P18" s="1" t="s">
        <v>251</v>
      </c>
      <c r="Q18" s="1" t="s">
        <v>31</v>
      </c>
    </row>
    <row r="19" spans="1:17" x14ac:dyDescent="0.2">
      <c r="A19" s="1" t="s">
        <v>792</v>
      </c>
      <c r="B19" s="1" t="s">
        <v>791</v>
      </c>
      <c r="C19" s="1" t="s">
        <v>24</v>
      </c>
      <c r="D19" s="24">
        <v>64.5</v>
      </c>
      <c r="E19" s="3">
        <f>Table1[[#This Row],[APRIL 2022 LIST PRICE ]]*0.075</f>
        <v>4.8374999999999995</v>
      </c>
      <c r="F19" s="3">
        <f>Table1[[#This Row],[APRIL 2022 LIST PRICE ]]+Table1[[#This Row],[Column1]]</f>
        <v>69.337500000000006</v>
      </c>
      <c r="G19" s="24">
        <f>Table1[[#This Row],[APRIL 2022 LIST PRICE ]]*(1-Table1[[#This Row],[DISCOPUNT %]])</f>
        <v>54.824999999999996</v>
      </c>
      <c r="H19" s="10">
        <v>0.15</v>
      </c>
      <c r="I19" s="3">
        <v>5.9291999999999998</v>
      </c>
      <c r="J19" s="3">
        <f>Table1[[#This Row],[PRICE PROPOSAL]]-Table1[[#This Row],[COST]]</f>
        <v>48.895799999999994</v>
      </c>
      <c r="K19" s="10">
        <f>Table1[[#This Row],[PROFIT/LOSS]]/Table1[[#This Row],[PRICE PROPOSAL]]</f>
        <v>0.8918522571819425</v>
      </c>
      <c r="L19" s="1" t="s">
        <v>27</v>
      </c>
      <c r="M19" s="1" t="s">
        <v>28</v>
      </c>
      <c r="N19" s="1" t="s">
        <v>248</v>
      </c>
      <c r="O19" s="1" t="s">
        <v>244</v>
      </c>
      <c r="P19" s="1" t="s">
        <v>251</v>
      </c>
      <c r="Q19" s="1" t="s">
        <v>31</v>
      </c>
    </row>
    <row r="20" spans="1:17" x14ac:dyDescent="0.2">
      <c r="A20" s="1" t="s">
        <v>790</v>
      </c>
      <c r="B20" s="1" t="s">
        <v>789</v>
      </c>
      <c r="C20" s="1" t="s">
        <v>24</v>
      </c>
      <c r="D20" s="24">
        <v>18.274999999999999</v>
      </c>
      <c r="E20" s="3">
        <f>Table1[[#This Row],[APRIL 2022 LIST PRICE ]]*0.075</f>
        <v>1.3706249999999998</v>
      </c>
      <c r="F20" s="3">
        <f>Table1[[#This Row],[APRIL 2022 LIST PRICE ]]+Table1[[#This Row],[Column1]]</f>
        <v>19.645624999999999</v>
      </c>
      <c r="G20" s="24">
        <f>Table1[[#This Row],[APRIL 2022 LIST PRICE ]]*(1-Table1[[#This Row],[DISCOPUNT %]])</f>
        <v>15.533749999999998</v>
      </c>
      <c r="H20" s="10">
        <v>0.15</v>
      </c>
      <c r="I20" s="3">
        <v>4.3179999999999996</v>
      </c>
      <c r="J20" s="3">
        <f>Table1[[#This Row],[PRICE PROPOSAL]]-Table1[[#This Row],[COST]]</f>
        <v>11.215749999999998</v>
      </c>
      <c r="K20" s="10">
        <f>Table1[[#This Row],[PROFIT/LOSS]]/Table1[[#This Row],[PRICE PROPOSAL]]</f>
        <v>0.72202462380300958</v>
      </c>
      <c r="L20" s="1" t="s">
        <v>27</v>
      </c>
      <c r="M20" s="1" t="s">
        <v>28</v>
      </c>
      <c r="N20" s="1" t="s">
        <v>244</v>
      </c>
      <c r="O20" s="1" t="s">
        <v>244</v>
      </c>
      <c r="P20" s="1" t="s">
        <v>251</v>
      </c>
      <c r="Q20" s="1" t="s">
        <v>31</v>
      </c>
    </row>
    <row r="21" spans="1:17" x14ac:dyDescent="0.2">
      <c r="A21" s="1" t="s">
        <v>779</v>
      </c>
      <c r="B21" s="1" t="s">
        <v>778</v>
      </c>
      <c r="C21" s="1" t="s">
        <v>24</v>
      </c>
      <c r="D21" s="24">
        <v>242.95</v>
      </c>
      <c r="E21" s="3">
        <f>Table1[[#This Row],[APRIL 2022 LIST PRICE ]]*0.075</f>
        <v>18.221249999999998</v>
      </c>
      <c r="F21" s="3">
        <f>Table1[[#This Row],[APRIL 2022 LIST PRICE ]]+Table1[[#This Row],[Column1]]</f>
        <v>261.17124999999999</v>
      </c>
      <c r="G21" s="24">
        <f>Table1[[#This Row],[APRIL 2022 LIST PRICE ]]*(1-Table1[[#This Row],[DISCOPUNT %]])</f>
        <v>206.50749999999999</v>
      </c>
      <c r="H21" s="10">
        <v>0.15</v>
      </c>
      <c r="I21" s="3">
        <v>124.50239999999999</v>
      </c>
      <c r="J21" s="3">
        <f>Table1[[#This Row],[PRICE PROPOSAL]]-Table1[[#This Row],[COST]]</f>
        <v>82.005099999999999</v>
      </c>
      <c r="K21" s="10">
        <f>Table1[[#This Row],[PROFIT/LOSS]]/Table1[[#This Row],[PRICE PROPOSAL]]</f>
        <v>0.39710470564023098</v>
      </c>
      <c r="L21" s="1" t="s">
        <v>27</v>
      </c>
      <c r="M21" s="1" t="s">
        <v>28</v>
      </c>
      <c r="N21" s="1" t="s">
        <v>35</v>
      </c>
      <c r="O21" s="1" t="s">
        <v>35</v>
      </c>
      <c r="P21" s="1" t="s">
        <v>251</v>
      </c>
      <c r="Q21" s="1" t="s">
        <v>31</v>
      </c>
    </row>
    <row r="22" spans="1:17" x14ac:dyDescent="0.2">
      <c r="A22" s="1" t="s">
        <v>777</v>
      </c>
      <c r="B22" s="1" t="s">
        <v>776</v>
      </c>
      <c r="C22" s="1" t="s">
        <v>24</v>
      </c>
      <c r="D22" s="24">
        <v>304.22500000000002</v>
      </c>
      <c r="E22" s="3">
        <f>Table1[[#This Row],[APRIL 2022 LIST PRICE ]]*0.075</f>
        <v>22.816875</v>
      </c>
      <c r="F22" s="3">
        <f>Table1[[#This Row],[APRIL 2022 LIST PRICE ]]+Table1[[#This Row],[Column1]]</f>
        <v>327.041875</v>
      </c>
      <c r="G22" s="24">
        <f>Table1[[#This Row],[APRIL 2022 LIST PRICE ]]*(1-Table1[[#This Row],[DISCOPUNT %]])</f>
        <v>258.59125</v>
      </c>
      <c r="H22" s="10">
        <v>0.15</v>
      </c>
      <c r="I22" s="3">
        <v>148.608</v>
      </c>
      <c r="J22" s="3">
        <f>Table1[[#This Row],[PRICE PROPOSAL]]-Table1[[#This Row],[COST]]</f>
        <v>109.98325</v>
      </c>
      <c r="K22" s="10">
        <f>Table1[[#This Row],[PROFIT/LOSS]]/Table1[[#This Row],[PRICE PROPOSAL]]</f>
        <v>0.42531698191644146</v>
      </c>
      <c r="L22" s="1" t="s">
        <v>27</v>
      </c>
      <c r="M22" s="1" t="s">
        <v>28</v>
      </c>
      <c r="N22" s="1" t="s">
        <v>35</v>
      </c>
      <c r="O22" s="1" t="s">
        <v>35</v>
      </c>
      <c r="P22" s="1" t="s">
        <v>251</v>
      </c>
      <c r="Q22" s="1" t="s">
        <v>31</v>
      </c>
    </row>
    <row r="23" spans="1:17" x14ac:dyDescent="0.2">
      <c r="A23" s="1" t="s">
        <v>770</v>
      </c>
      <c r="B23" s="1" t="s">
        <v>769</v>
      </c>
      <c r="C23" s="1" t="s">
        <v>24</v>
      </c>
      <c r="D23" s="24">
        <v>181.67500000000001</v>
      </c>
      <c r="E23" s="3">
        <f>Table1[[#This Row],[APRIL 2022 LIST PRICE ]]*0.075</f>
        <v>13.625625000000001</v>
      </c>
      <c r="F23" s="3">
        <f>Table1[[#This Row],[APRIL 2022 LIST PRICE ]]+Table1[[#This Row],[Column1]]</f>
        <v>195.30062500000003</v>
      </c>
      <c r="G23" s="24">
        <f>Table1[[#This Row],[APRIL 2022 LIST PRICE ]]*(1-Table1[[#This Row],[DISCOPUNT %]])</f>
        <v>154.42375000000001</v>
      </c>
      <c r="H23" s="10">
        <v>0.15</v>
      </c>
      <c r="I23" s="3">
        <v>78.72</v>
      </c>
      <c r="J23" s="3">
        <f>Table1[[#This Row],[PRICE PROPOSAL]]-Table1[[#This Row],[COST]]</f>
        <v>75.703750000000014</v>
      </c>
      <c r="K23" s="10">
        <f>Table1[[#This Row],[PROFIT/LOSS]]/Table1[[#This Row],[PRICE PROPOSAL]]</f>
        <v>0.49023385327710284</v>
      </c>
      <c r="L23" s="1" t="s">
        <v>27</v>
      </c>
      <c r="M23" s="1" t="s">
        <v>28</v>
      </c>
      <c r="N23" s="1" t="s">
        <v>248</v>
      </c>
      <c r="O23" s="1" t="s">
        <v>244</v>
      </c>
      <c r="P23" s="1" t="s">
        <v>251</v>
      </c>
      <c r="Q23" s="1" t="s">
        <v>31</v>
      </c>
    </row>
    <row r="24" spans="1:17" x14ac:dyDescent="0.2">
      <c r="A24" s="1" t="s">
        <v>768</v>
      </c>
      <c r="B24" s="1" t="s">
        <v>767</v>
      </c>
      <c r="C24" s="1" t="s">
        <v>24</v>
      </c>
      <c r="D24" s="24">
        <v>242.95</v>
      </c>
      <c r="E24" s="3">
        <f>Table1[[#This Row],[APRIL 2022 LIST PRICE ]]*0.075</f>
        <v>18.221249999999998</v>
      </c>
      <c r="F24" s="3">
        <f>Table1[[#This Row],[APRIL 2022 LIST PRICE ]]+Table1[[#This Row],[Column1]]</f>
        <v>261.17124999999999</v>
      </c>
      <c r="G24" s="24">
        <f>Table1[[#This Row],[APRIL 2022 LIST PRICE ]]*(1-Table1[[#This Row],[DISCOPUNT %]])</f>
        <v>206.50749999999999</v>
      </c>
      <c r="H24" s="10">
        <v>0.15</v>
      </c>
      <c r="I24" s="3">
        <v>89.391599999999997</v>
      </c>
      <c r="J24" s="3">
        <f>Table1[[#This Row],[PRICE PROPOSAL]]-Table1[[#This Row],[COST]]</f>
        <v>117.1159</v>
      </c>
      <c r="K24" s="10">
        <f>Table1[[#This Row],[PROFIT/LOSS]]/Table1[[#This Row],[PRICE PROPOSAL]]</f>
        <v>0.56712661767732409</v>
      </c>
      <c r="L24" s="1" t="s">
        <v>27</v>
      </c>
      <c r="M24" s="1" t="s">
        <v>28</v>
      </c>
      <c r="N24" s="1" t="s">
        <v>766</v>
      </c>
      <c r="O24" s="1" t="s">
        <v>766</v>
      </c>
      <c r="P24" s="1" t="s">
        <v>251</v>
      </c>
      <c r="Q24" s="1" t="s">
        <v>31</v>
      </c>
    </row>
    <row r="25" spans="1:17" x14ac:dyDescent="0.2">
      <c r="A25" s="1" t="s">
        <v>683</v>
      </c>
      <c r="B25" s="1" t="s">
        <v>682</v>
      </c>
      <c r="C25" s="1" t="s">
        <v>24</v>
      </c>
      <c r="D25" s="24">
        <v>445.05</v>
      </c>
      <c r="E25" s="3">
        <f>Table1[[#This Row],[APRIL 2022 LIST PRICE ]]*0.075</f>
        <v>33.378749999999997</v>
      </c>
      <c r="F25" s="3">
        <f>Table1[[#This Row],[APRIL 2022 LIST PRICE ]]+Table1[[#This Row],[Column1]]</f>
        <v>478.42875000000004</v>
      </c>
      <c r="G25" s="24">
        <f>Table1[[#This Row],[APRIL 2022 LIST PRICE ]]*(1-Table1[[#This Row],[DISCOPUNT %]])</f>
        <v>378.29250000000002</v>
      </c>
      <c r="H25" s="10">
        <v>0.15</v>
      </c>
      <c r="I25" s="3">
        <v>130.41931</v>
      </c>
      <c r="J25" s="3">
        <f>Table1[[#This Row],[PRICE PROPOSAL]]-Table1[[#This Row],[COST]]</f>
        <v>247.87319000000002</v>
      </c>
      <c r="K25" s="10">
        <f>Table1[[#This Row],[PROFIT/LOSS]]/Table1[[#This Row],[PRICE PROPOSAL]]</f>
        <v>0.65524214728021313</v>
      </c>
      <c r="L25" s="1" t="s">
        <v>27</v>
      </c>
      <c r="M25" s="1" t="s">
        <v>28</v>
      </c>
      <c r="N25" s="1" t="s">
        <v>248</v>
      </c>
      <c r="O25" s="1" t="s">
        <v>65</v>
      </c>
      <c r="P25" s="1" t="s">
        <v>251</v>
      </c>
      <c r="Q25" s="1" t="s">
        <v>31</v>
      </c>
    </row>
    <row r="26" spans="1:17" x14ac:dyDescent="0.2">
      <c r="A26" s="15" t="s">
        <v>681</v>
      </c>
      <c r="B26" s="1" t="s">
        <v>680</v>
      </c>
      <c r="C26" s="1" t="s">
        <v>24</v>
      </c>
      <c r="D26" s="24">
        <v>447.2</v>
      </c>
      <c r="E26" s="3">
        <f>Table1[[#This Row],[APRIL 2022 LIST PRICE ]]*0.075</f>
        <v>33.54</v>
      </c>
      <c r="F26" s="3">
        <f>Table1[[#This Row],[APRIL 2022 LIST PRICE ]]+Table1[[#This Row],[Column1]]</f>
        <v>480.74</v>
      </c>
      <c r="G26" s="24">
        <f>Table1[[#This Row],[APRIL 2022 LIST PRICE ]]*(1-Table1[[#This Row],[DISCOPUNT %]])</f>
        <v>384.59199999999998</v>
      </c>
      <c r="H26" s="10">
        <v>0.14000000000000001</v>
      </c>
      <c r="I26" s="3">
        <v>337.71600000000001</v>
      </c>
      <c r="J26" s="3">
        <f>Table1[[#This Row],[PRICE PROPOSAL]]-Table1[[#This Row],[COST]]</f>
        <v>46.875999999999976</v>
      </c>
      <c r="K26" s="10">
        <f>Table1[[#This Row],[PROFIT/LOSS]]/Table1[[#This Row],[PRICE PROPOSAL]]</f>
        <v>0.12188501060864496</v>
      </c>
      <c r="L26" s="1" t="s">
        <v>27</v>
      </c>
      <c r="M26" s="1" t="s">
        <v>28</v>
      </c>
      <c r="N26" s="1" t="s">
        <v>248</v>
      </c>
      <c r="O26" s="1" t="s">
        <v>65</v>
      </c>
      <c r="P26" s="1" t="s">
        <v>251</v>
      </c>
      <c r="Q26" s="1" t="s">
        <v>31</v>
      </c>
    </row>
    <row r="27" spans="1:17" x14ac:dyDescent="0.2">
      <c r="A27" s="1" t="s">
        <v>679</v>
      </c>
      <c r="B27" s="1" t="s">
        <v>678</v>
      </c>
      <c r="C27" s="1" t="s">
        <v>24</v>
      </c>
      <c r="D27" s="24">
        <v>468.7</v>
      </c>
      <c r="E27" s="3">
        <f>Table1[[#This Row],[APRIL 2022 LIST PRICE ]]*0.075</f>
        <v>35.152499999999996</v>
      </c>
      <c r="F27" s="3">
        <f>Table1[[#This Row],[APRIL 2022 LIST PRICE ]]+Table1[[#This Row],[Column1]]</f>
        <v>503.85249999999996</v>
      </c>
      <c r="G27" s="24">
        <f>Table1[[#This Row],[APRIL 2022 LIST PRICE ]]*(1-Table1[[#This Row],[DISCOPUNT %]])</f>
        <v>398.39499999999998</v>
      </c>
      <c r="H27" s="10">
        <v>0.15</v>
      </c>
      <c r="I27" s="3">
        <v>313.36200000000002</v>
      </c>
      <c r="J27" s="3">
        <f>Table1[[#This Row],[PRICE PROPOSAL]]-Table1[[#This Row],[COST]]</f>
        <v>85.032999999999959</v>
      </c>
      <c r="K27" s="10">
        <f>Table1[[#This Row],[PROFIT/LOSS]]/Table1[[#This Row],[PRICE PROPOSAL]]</f>
        <v>0.21343892368127101</v>
      </c>
      <c r="L27" s="1" t="s">
        <v>27</v>
      </c>
      <c r="M27" s="1" t="s">
        <v>28</v>
      </c>
      <c r="N27" s="1" t="s">
        <v>248</v>
      </c>
      <c r="O27" s="1" t="s">
        <v>65</v>
      </c>
      <c r="P27" s="1" t="s">
        <v>251</v>
      </c>
      <c r="Q27" s="1" t="s">
        <v>31</v>
      </c>
    </row>
    <row r="28" spans="1:17" x14ac:dyDescent="0.2">
      <c r="A28" s="1" t="s">
        <v>677</v>
      </c>
      <c r="B28" s="1" t="s">
        <v>676</v>
      </c>
      <c r="C28" s="1" t="s">
        <v>24</v>
      </c>
      <c r="D28" s="24">
        <v>80.625</v>
      </c>
      <c r="E28" s="3">
        <f>Table1[[#This Row],[APRIL 2022 LIST PRICE ]]*0.075</f>
        <v>6.046875</v>
      </c>
      <c r="F28" s="3">
        <f>Table1[[#This Row],[APRIL 2022 LIST PRICE ]]+Table1[[#This Row],[Column1]]</f>
        <v>86.671875</v>
      </c>
      <c r="G28" s="24">
        <f>Table1[[#This Row],[APRIL 2022 LIST PRICE ]]*(1-Table1[[#This Row],[DISCOPUNT %]])</f>
        <v>68.53125</v>
      </c>
      <c r="H28" s="10">
        <v>0.15</v>
      </c>
      <c r="I28" s="3">
        <v>22.1616</v>
      </c>
      <c r="J28" s="3">
        <f>Table1[[#This Row],[PRICE PROPOSAL]]-Table1[[#This Row],[COST]]</f>
        <v>46.36965</v>
      </c>
      <c r="K28" s="10">
        <f>Table1[[#This Row],[PROFIT/LOSS]]/Table1[[#This Row],[PRICE PROPOSAL]]</f>
        <v>0.67662051983584126</v>
      </c>
      <c r="L28" s="1" t="s">
        <v>27</v>
      </c>
      <c r="M28" s="1" t="s">
        <v>28</v>
      </c>
      <c r="N28" s="1" t="s">
        <v>244</v>
      </c>
      <c r="O28" s="1" t="s">
        <v>244</v>
      </c>
      <c r="P28" s="1" t="s">
        <v>251</v>
      </c>
      <c r="Q28" s="1" t="s">
        <v>31</v>
      </c>
    </row>
    <row r="29" spans="1:17" x14ac:dyDescent="0.2">
      <c r="A29" s="1" t="s">
        <v>675</v>
      </c>
      <c r="B29" s="1" t="s">
        <v>674</v>
      </c>
      <c r="C29" s="1" t="s">
        <v>24</v>
      </c>
      <c r="D29" s="24">
        <v>445.05</v>
      </c>
      <c r="E29" s="3">
        <f>Table1[[#This Row],[APRIL 2022 LIST PRICE ]]*0.075</f>
        <v>33.378749999999997</v>
      </c>
      <c r="F29" s="3">
        <f>Table1[[#This Row],[APRIL 2022 LIST PRICE ]]+Table1[[#This Row],[Column1]]</f>
        <v>478.42875000000004</v>
      </c>
      <c r="G29" s="24">
        <f>Table1[[#This Row],[APRIL 2022 LIST PRICE ]]*(1-Table1[[#This Row],[DISCOPUNT %]])</f>
        <v>378.29250000000002</v>
      </c>
      <c r="H29" s="10">
        <v>0.15</v>
      </c>
      <c r="I29" s="3">
        <v>139.46290999999999</v>
      </c>
      <c r="J29" s="3">
        <f>Table1[[#This Row],[PRICE PROPOSAL]]-Table1[[#This Row],[COST]]</f>
        <v>238.82959000000002</v>
      </c>
      <c r="K29" s="10">
        <f>Table1[[#This Row],[PROFIT/LOSS]]/Table1[[#This Row],[PRICE PROPOSAL]]</f>
        <v>0.63133577853116307</v>
      </c>
      <c r="L29" s="1" t="s">
        <v>27</v>
      </c>
      <c r="M29" s="1" t="s">
        <v>28</v>
      </c>
      <c r="N29" s="1" t="s">
        <v>248</v>
      </c>
      <c r="O29" s="1" t="s">
        <v>65</v>
      </c>
      <c r="P29" s="1" t="s">
        <v>251</v>
      </c>
      <c r="Q29" s="1" t="s">
        <v>31</v>
      </c>
    </row>
    <row r="30" spans="1:17" x14ac:dyDescent="0.2">
      <c r="A30" s="1" t="s">
        <v>310</v>
      </c>
      <c r="B30" s="1" t="s">
        <v>309</v>
      </c>
      <c r="C30" s="1" t="s">
        <v>24</v>
      </c>
      <c r="D30" s="24">
        <v>17.2</v>
      </c>
      <c r="E30" s="3">
        <f>Table1[[#This Row],[APRIL 2022 LIST PRICE ]]*0.075</f>
        <v>1.2899999999999998</v>
      </c>
      <c r="F30" s="3">
        <f>Table1[[#This Row],[APRIL 2022 LIST PRICE ]]+Table1[[#This Row],[Column1]]</f>
        <v>18.489999999999998</v>
      </c>
      <c r="G30" s="24">
        <f>Table1[[#This Row],[APRIL 2022 LIST PRICE ]]*(1-Table1[[#This Row],[DISCOPUNT %]])</f>
        <v>14.62</v>
      </c>
      <c r="H30" s="10">
        <v>0.15</v>
      </c>
      <c r="I30" s="3">
        <v>2.3199999999999998</v>
      </c>
      <c r="J30" s="3">
        <f>Table1[[#This Row],[PRICE PROPOSAL]]-Table1[[#This Row],[COST]]</f>
        <v>12.299999999999999</v>
      </c>
      <c r="K30" s="10">
        <f>Table1[[#This Row],[PROFIT/LOSS]]/Table1[[#This Row],[PRICE PROPOSAL]]</f>
        <v>0.841313269493844</v>
      </c>
      <c r="L30" s="1" t="s">
        <v>27</v>
      </c>
      <c r="M30" s="1" t="s">
        <v>28</v>
      </c>
      <c r="N30" s="1" t="s">
        <v>244</v>
      </c>
      <c r="O30" s="1" t="s">
        <v>244</v>
      </c>
      <c r="P30" s="1" t="s">
        <v>251</v>
      </c>
      <c r="Q30" s="1" t="s">
        <v>31</v>
      </c>
    </row>
    <row r="31" spans="1:17" x14ac:dyDescent="0.2">
      <c r="A31" s="1" t="s">
        <v>294</v>
      </c>
      <c r="B31" s="1" t="s">
        <v>293</v>
      </c>
      <c r="C31" s="1" t="s">
        <v>24</v>
      </c>
      <c r="D31" s="24">
        <v>7.5250000000000004</v>
      </c>
      <c r="E31" s="3">
        <f>Table1[[#This Row],[APRIL 2022 LIST PRICE ]]*0.075</f>
        <v>0.56437499999999996</v>
      </c>
      <c r="F31" s="3">
        <f>Table1[[#This Row],[APRIL 2022 LIST PRICE ]]+Table1[[#This Row],[Column1]]</f>
        <v>8.0893750000000004</v>
      </c>
      <c r="G31" s="24">
        <f>Table1[[#This Row],[APRIL 2022 LIST PRICE ]]*(1-Table1[[#This Row],[DISCOPUNT %]])</f>
        <v>6.3962500000000002</v>
      </c>
      <c r="H31" s="10">
        <v>0.15</v>
      </c>
      <c r="I31" s="3">
        <v>0.17280000000000001</v>
      </c>
      <c r="J31" s="3">
        <f>Table1[[#This Row],[PRICE PROPOSAL]]-Table1[[#This Row],[COST]]</f>
        <v>6.2234500000000006</v>
      </c>
      <c r="K31" s="10">
        <f>Table1[[#This Row],[PROFIT/LOSS]]/Table1[[#This Row],[PRICE PROPOSAL]]</f>
        <v>0.97298417041235108</v>
      </c>
      <c r="L31" s="1" t="s">
        <v>27</v>
      </c>
      <c r="M31" s="1" t="s">
        <v>28</v>
      </c>
      <c r="N31" s="1" t="s">
        <v>244</v>
      </c>
      <c r="O31" s="1" t="s">
        <v>256</v>
      </c>
      <c r="P31" s="1" t="s">
        <v>251</v>
      </c>
      <c r="Q31" s="1" t="s">
        <v>31</v>
      </c>
    </row>
    <row r="32" spans="1:17" x14ac:dyDescent="0.2">
      <c r="A32" s="1" t="s">
        <v>292</v>
      </c>
      <c r="B32" s="1" t="s">
        <v>291</v>
      </c>
      <c r="C32" s="1" t="s">
        <v>24</v>
      </c>
      <c r="D32" s="24">
        <v>7.5250000000000004</v>
      </c>
      <c r="E32" s="3">
        <f>Table1[[#This Row],[APRIL 2022 LIST PRICE ]]*0.075</f>
        <v>0.56437499999999996</v>
      </c>
      <c r="F32" s="3">
        <f>Table1[[#This Row],[APRIL 2022 LIST PRICE ]]+Table1[[#This Row],[Column1]]</f>
        <v>8.0893750000000004</v>
      </c>
      <c r="G32" s="24">
        <f>Table1[[#This Row],[APRIL 2022 LIST PRICE ]]*(1-Table1[[#This Row],[DISCOPUNT %]])</f>
        <v>6.3962500000000002</v>
      </c>
      <c r="H32" s="10">
        <v>0.15</v>
      </c>
      <c r="I32" s="3">
        <v>1.3068</v>
      </c>
      <c r="J32" s="3">
        <f>Table1[[#This Row],[PRICE PROPOSAL]]-Table1[[#This Row],[COST]]</f>
        <v>5.0894500000000003</v>
      </c>
      <c r="K32" s="10">
        <f>Table1[[#This Row],[PROFIT/LOSS]]/Table1[[#This Row],[PRICE PROPOSAL]]</f>
        <v>0.79569278874340432</v>
      </c>
      <c r="L32" s="1" t="s">
        <v>27</v>
      </c>
      <c r="M32" s="1" t="s">
        <v>28</v>
      </c>
      <c r="N32" s="1" t="s">
        <v>244</v>
      </c>
      <c r="O32" s="1" t="s">
        <v>256</v>
      </c>
      <c r="P32" s="1" t="s">
        <v>251</v>
      </c>
      <c r="Q32" s="1" t="s">
        <v>31</v>
      </c>
    </row>
    <row r="33" spans="1:17" x14ac:dyDescent="0.2">
      <c r="A33" s="1" t="s">
        <v>290</v>
      </c>
      <c r="B33" s="1" t="s">
        <v>289</v>
      </c>
      <c r="C33" s="1" t="s">
        <v>24</v>
      </c>
      <c r="D33" s="24">
        <v>12.9</v>
      </c>
      <c r="E33" s="3">
        <f>Table1[[#This Row],[APRIL 2022 LIST PRICE ]]*0.075</f>
        <v>0.96750000000000003</v>
      </c>
      <c r="F33" s="3">
        <f>Table1[[#This Row],[APRIL 2022 LIST PRICE ]]+Table1[[#This Row],[Column1]]</f>
        <v>13.8675</v>
      </c>
      <c r="G33" s="24">
        <f>Table1[[#This Row],[APRIL 2022 LIST PRICE ]]*(1-Table1[[#This Row],[DISCOPUNT %]])</f>
        <v>10.965</v>
      </c>
      <c r="H33" s="10">
        <v>0.15</v>
      </c>
      <c r="I33" s="3">
        <v>1.5551999999999999</v>
      </c>
      <c r="J33" s="3">
        <f>Table1[[#This Row],[PRICE PROPOSAL]]-Table1[[#This Row],[COST]]</f>
        <v>9.4098000000000006</v>
      </c>
      <c r="K33" s="10">
        <f>Table1[[#This Row],[PROFIT/LOSS]]/Table1[[#This Row],[PRICE PROPOSAL]]</f>
        <v>0.85816689466484275</v>
      </c>
      <c r="L33" s="1" t="s">
        <v>27</v>
      </c>
      <c r="M33" s="1" t="s">
        <v>28</v>
      </c>
      <c r="N33" s="1" t="s">
        <v>248</v>
      </c>
      <c r="O33" s="1" t="s">
        <v>244</v>
      </c>
      <c r="P33" s="1" t="s">
        <v>251</v>
      </c>
      <c r="Q33" s="1" t="s">
        <v>31</v>
      </c>
    </row>
    <row r="34" spans="1:17" x14ac:dyDescent="0.2">
      <c r="A34" s="1" t="s">
        <v>275</v>
      </c>
      <c r="B34" s="1" t="s">
        <v>274</v>
      </c>
      <c r="C34" s="1" t="s">
        <v>24</v>
      </c>
      <c r="D34" s="24">
        <v>31.175000000000001</v>
      </c>
      <c r="E34" s="3">
        <f>Table1[[#This Row],[APRIL 2022 LIST PRICE ]]*0.075</f>
        <v>2.3381249999999998</v>
      </c>
      <c r="F34" s="3">
        <f>Table1[[#This Row],[APRIL 2022 LIST PRICE ]]+Table1[[#This Row],[Column1]]</f>
        <v>33.513125000000002</v>
      </c>
      <c r="G34" s="24">
        <f>Table1[[#This Row],[APRIL 2022 LIST PRICE ]]*(1-Table1[[#This Row],[DISCOPUNT %]])</f>
        <v>26.498750000000001</v>
      </c>
      <c r="H34" s="10">
        <v>0.15</v>
      </c>
      <c r="I34" s="3">
        <v>2.214</v>
      </c>
      <c r="J34" s="3">
        <f>Table1[[#This Row],[PRICE PROPOSAL]]-Table1[[#This Row],[COST]]</f>
        <v>24.284750000000003</v>
      </c>
      <c r="K34" s="10">
        <f>Table1[[#This Row],[PROFIT/LOSS]]/Table1[[#This Row],[PRICE PROPOSAL]]</f>
        <v>0.91644888909854239</v>
      </c>
      <c r="L34" s="1" t="s">
        <v>27</v>
      </c>
      <c r="M34" s="1" t="s">
        <v>28</v>
      </c>
      <c r="N34" s="1" t="s">
        <v>248</v>
      </c>
      <c r="O34" s="1" t="s">
        <v>244</v>
      </c>
      <c r="P34" s="1" t="s">
        <v>251</v>
      </c>
      <c r="Q34" s="1" t="s">
        <v>31</v>
      </c>
    </row>
    <row r="35" spans="1:17" x14ac:dyDescent="0.2">
      <c r="A35" s="1" t="s">
        <v>273</v>
      </c>
      <c r="B35" s="1" t="s">
        <v>272</v>
      </c>
      <c r="C35" s="1" t="s">
        <v>24</v>
      </c>
      <c r="D35" s="24">
        <v>31.175000000000001</v>
      </c>
      <c r="E35" s="3">
        <f>Table1[[#This Row],[APRIL 2022 LIST PRICE ]]*0.075</f>
        <v>2.3381249999999998</v>
      </c>
      <c r="F35" s="3">
        <f>Table1[[#This Row],[APRIL 2022 LIST PRICE ]]+Table1[[#This Row],[Column1]]</f>
        <v>33.513125000000002</v>
      </c>
      <c r="G35" s="24">
        <f>Table1[[#This Row],[APRIL 2022 LIST PRICE ]]*(1-Table1[[#This Row],[DISCOPUNT %]])</f>
        <v>26.498750000000001</v>
      </c>
      <c r="H35" s="10">
        <v>0.15</v>
      </c>
      <c r="I35" s="3">
        <v>2.214</v>
      </c>
      <c r="J35" s="3">
        <f>Table1[[#This Row],[PRICE PROPOSAL]]-Table1[[#This Row],[COST]]</f>
        <v>24.284750000000003</v>
      </c>
      <c r="K35" s="10">
        <f>Table1[[#This Row],[PROFIT/LOSS]]/Table1[[#This Row],[PRICE PROPOSAL]]</f>
        <v>0.91644888909854239</v>
      </c>
      <c r="L35" s="1" t="s">
        <v>27</v>
      </c>
      <c r="M35" s="1" t="s">
        <v>28</v>
      </c>
      <c r="N35" s="1" t="s">
        <v>248</v>
      </c>
      <c r="O35" s="1" t="s">
        <v>244</v>
      </c>
      <c r="P35" s="1" t="s">
        <v>251</v>
      </c>
      <c r="Q35" s="1" t="s">
        <v>31</v>
      </c>
    </row>
    <row r="36" spans="1:17" x14ac:dyDescent="0.2">
      <c r="A36" s="1" t="s">
        <v>255</v>
      </c>
      <c r="B36" s="1" t="s">
        <v>254</v>
      </c>
      <c r="C36" s="1" t="s">
        <v>24</v>
      </c>
      <c r="D36" s="24">
        <v>31.175000000000001</v>
      </c>
      <c r="E36" s="3">
        <f>Table1[[#This Row],[APRIL 2022 LIST PRICE ]]*0.075</f>
        <v>2.3381249999999998</v>
      </c>
      <c r="F36" s="3">
        <f>Table1[[#This Row],[APRIL 2022 LIST PRICE ]]+Table1[[#This Row],[Column1]]</f>
        <v>33.513125000000002</v>
      </c>
      <c r="G36" s="24">
        <f>Table1[[#This Row],[APRIL 2022 LIST PRICE ]]*(1-Table1[[#This Row],[DISCOPUNT %]])</f>
        <v>26.498750000000001</v>
      </c>
      <c r="H36" s="10">
        <v>0.15</v>
      </c>
      <c r="I36" s="3">
        <v>1.35</v>
      </c>
      <c r="J36" s="3">
        <f>Table1[[#This Row],[PRICE PROPOSAL]]-Table1[[#This Row],[COST]]</f>
        <v>25.14875</v>
      </c>
      <c r="K36" s="10">
        <f>Table1[[#This Row],[PROFIT/LOSS]]/Table1[[#This Row],[PRICE PROPOSAL]]</f>
        <v>0.94905420066984292</v>
      </c>
      <c r="L36" s="1" t="s">
        <v>27</v>
      </c>
      <c r="M36" s="1" t="s">
        <v>28</v>
      </c>
      <c r="N36" s="1" t="s">
        <v>248</v>
      </c>
      <c r="O36" s="1" t="s">
        <v>244</v>
      </c>
      <c r="P36" s="1" t="s">
        <v>251</v>
      </c>
      <c r="Q36" s="1" t="s">
        <v>31</v>
      </c>
    </row>
    <row r="37" spans="1:17" x14ac:dyDescent="0.2">
      <c r="A37" s="1" t="s">
        <v>253</v>
      </c>
      <c r="B37" s="1" t="s">
        <v>252</v>
      </c>
      <c r="C37" s="1" t="s">
        <v>24</v>
      </c>
      <c r="D37" s="24">
        <v>11.824999999999999</v>
      </c>
      <c r="E37" s="3">
        <f>Table1[[#This Row],[APRIL 2022 LIST PRICE ]]*0.075</f>
        <v>0.88687499999999997</v>
      </c>
      <c r="F37" s="3">
        <f>Table1[[#This Row],[APRIL 2022 LIST PRICE ]]+Table1[[#This Row],[Column1]]</f>
        <v>12.711874999999999</v>
      </c>
      <c r="G37" s="24">
        <f>Table1[[#This Row],[APRIL 2022 LIST PRICE ]]*(1-Table1[[#This Row],[DISCOPUNT %]])</f>
        <v>10.05125</v>
      </c>
      <c r="H37" s="10">
        <v>0.15</v>
      </c>
      <c r="I37" s="3">
        <v>0.83160000000000001</v>
      </c>
      <c r="J37" s="3">
        <f>Table1[[#This Row],[PRICE PROPOSAL]]-Table1[[#This Row],[COST]]</f>
        <v>9.2196499999999997</v>
      </c>
      <c r="K37" s="10">
        <f>Table1[[#This Row],[PROFIT/LOSS]]/Table1[[#This Row],[PRICE PROPOSAL]]</f>
        <v>0.91726402188782485</v>
      </c>
      <c r="L37" s="1" t="s">
        <v>27</v>
      </c>
      <c r="M37" s="1" t="s">
        <v>28</v>
      </c>
      <c r="N37" s="1" t="s">
        <v>248</v>
      </c>
      <c r="O37" s="1" t="s">
        <v>244</v>
      </c>
      <c r="P37" s="1" t="s">
        <v>251</v>
      </c>
      <c r="Q37" s="1" t="s">
        <v>31</v>
      </c>
    </row>
    <row r="38" spans="1:17" x14ac:dyDescent="0.2">
      <c r="A38" s="1" t="s">
        <v>987</v>
      </c>
      <c r="B38" s="1" t="s">
        <v>986</v>
      </c>
      <c r="C38" s="1" t="s">
        <v>24</v>
      </c>
      <c r="D38" s="24">
        <v>24.725000000000001</v>
      </c>
      <c r="E38" s="3">
        <f>Table1[[#This Row],[APRIL 2022 LIST PRICE ]]*0.075</f>
        <v>1.8543750000000001</v>
      </c>
      <c r="F38" s="3">
        <f>Table1[[#This Row],[APRIL 2022 LIST PRICE ]]+Table1[[#This Row],[Column1]]</f>
        <v>26.579375000000002</v>
      </c>
      <c r="G38" s="24">
        <f>Table1[[#This Row],[APRIL 2022 LIST PRICE ]]*(1-Table1[[#This Row],[DISCOPUNT %]])</f>
        <v>21.016249999999999</v>
      </c>
      <c r="H38" s="10">
        <v>0.15</v>
      </c>
      <c r="I38" s="3">
        <v>2.3976000000000002</v>
      </c>
      <c r="J38" s="3">
        <f>Table1[[#This Row],[PRICE PROPOSAL]]-Table1[[#This Row],[COST]]</f>
        <v>18.618649999999999</v>
      </c>
      <c r="K38" s="10">
        <f>Table1[[#This Row],[PROFIT/LOSS]]/Table1[[#This Row],[PRICE PROPOSAL]]</f>
        <v>0.88591685005650389</v>
      </c>
      <c r="L38" s="1" t="s">
        <v>27</v>
      </c>
      <c r="M38" s="1" t="s">
        <v>28</v>
      </c>
      <c r="N38" s="1" t="s">
        <v>244</v>
      </c>
      <c r="O38" s="1" t="s">
        <v>244</v>
      </c>
      <c r="P38" s="1" t="s">
        <v>384</v>
      </c>
      <c r="Q38" s="1" t="s">
        <v>31</v>
      </c>
    </row>
    <row r="39" spans="1:17" x14ac:dyDescent="0.2">
      <c r="A39" s="1" t="s">
        <v>985</v>
      </c>
      <c r="B39" s="1" t="s">
        <v>984</v>
      </c>
      <c r="C39" s="1" t="s">
        <v>24</v>
      </c>
      <c r="D39" s="24">
        <v>30.1</v>
      </c>
      <c r="E39" s="3">
        <f>Table1[[#This Row],[APRIL 2022 LIST PRICE ]]*0.075</f>
        <v>2.2574999999999998</v>
      </c>
      <c r="F39" s="3">
        <f>Table1[[#This Row],[APRIL 2022 LIST PRICE ]]+Table1[[#This Row],[Column1]]</f>
        <v>32.357500000000002</v>
      </c>
      <c r="G39" s="24">
        <f>Table1[[#This Row],[APRIL 2022 LIST PRICE ]]*(1-Table1[[#This Row],[DISCOPUNT %]])</f>
        <v>25.585000000000001</v>
      </c>
      <c r="H39" s="10">
        <v>0.15</v>
      </c>
      <c r="I39" s="3">
        <v>3.1320000000000001</v>
      </c>
      <c r="J39" s="3">
        <f>Table1[[#This Row],[PRICE PROPOSAL]]-Table1[[#This Row],[COST]]</f>
        <v>22.452999999999999</v>
      </c>
      <c r="K39" s="10">
        <f>Table1[[#This Row],[PROFIT/LOSS]]/Table1[[#This Row],[PRICE PROPOSAL]]</f>
        <v>0.87758452218096539</v>
      </c>
      <c r="L39" s="1" t="s">
        <v>27</v>
      </c>
      <c r="M39" s="1" t="s">
        <v>28</v>
      </c>
      <c r="N39" s="1" t="s">
        <v>244</v>
      </c>
      <c r="O39" s="1" t="s">
        <v>244</v>
      </c>
      <c r="P39" s="1" t="s">
        <v>384</v>
      </c>
      <c r="Q39" s="1" t="s">
        <v>31</v>
      </c>
    </row>
    <row r="40" spans="1:17" x14ac:dyDescent="0.2">
      <c r="A40" s="1" t="s">
        <v>983</v>
      </c>
      <c r="B40" s="1" t="s">
        <v>982</v>
      </c>
      <c r="C40" s="1" t="s">
        <v>24</v>
      </c>
      <c r="D40" s="24">
        <v>24.725000000000001</v>
      </c>
      <c r="E40" s="3">
        <f>Table1[[#This Row],[APRIL 2022 LIST PRICE ]]*0.075</f>
        <v>1.8543750000000001</v>
      </c>
      <c r="F40" s="3">
        <f>Table1[[#This Row],[APRIL 2022 LIST PRICE ]]+Table1[[#This Row],[Column1]]</f>
        <v>26.579375000000002</v>
      </c>
      <c r="G40" s="24">
        <f>Table1[[#This Row],[APRIL 2022 LIST PRICE ]]*(1-Table1[[#This Row],[DISCOPUNT %]])</f>
        <v>21.016249999999999</v>
      </c>
      <c r="H40" s="10">
        <v>0.15</v>
      </c>
      <c r="I40" s="3">
        <v>2.3976000000000002</v>
      </c>
      <c r="J40" s="3">
        <f>Table1[[#This Row],[PRICE PROPOSAL]]-Table1[[#This Row],[COST]]</f>
        <v>18.618649999999999</v>
      </c>
      <c r="K40" s="10">
        <f>Table1[[#This Row],[PROFIT/LOSS]]/Table1[[#This Row],[PRICE PROPOSAL]]</f>
        <v>0.88591685005650389</v>
      </c>
      <c r="L40" s="1" t="s">
        <v>27</v>
      </c>
      <c r="M40" s="1" t="s">
        <v>28</v>
      </c>
      <c r="N40" s="1" t="s">
        <v>244</v>
      </c>
      <c r="O40" s="1" t="s">
        <v>244</v>
      </c>
      <c r="P40" s="1" t="s">
        <v>384</v>
      </c>
      <c r="Q40" s="1" t="s">
        <v>31</v>
      </c>
    </row>
    <row r="41" spans="1:17" x14ac:dyDescent="0.2">
      <c r="A41" s="1" t="s">
        <v>981</v>
      </c>
      <c r="B41" s="1" t="s">
        <v>980</v>
      </c>
      <c r="C41" s="1" t="s">
        <v>24</v>
      </c>
      <c r="D41" s="24">
        <v>30.1</v>
      </c>
      <c r="E41" s="3">
        <f>Table1[[#This Row],[APRIL 2022 LIST PRICE ]]*0.075</f>
        <v>2.2574999999999998</v>
      </c>
      <c r="F41" s="3">
        <f>Table1[[#This Row],[APRIL 2022 LIST PRICE ]]+Table1[[#This Row],[Column1]]</f>
        <v>32.357500000000002</v>
      </c>
      <c r="G41" s="24">
        <f>Table1[[#This Row],[APRIL 2022 LIST PRICE ]]*(1-Table1[[#This Row],[DISCOPUNT %]])</f>
        <v>25.585000000000001</v>
      </c>
      <c r="H41" s="10">
        <v>0.15</v>
      </c>
      <c r="I41" s="3">
        <v>2.5055999999999998</v>
      </c>
      <c r="J41" s="3">
        <f>Table1[[#This Row],[PRICE PROPOSAL]]-Table1[[#This Row],[COST]]</f>
        <v>23.0794</v>
      </c>
      <c r="K41" s="10">
        <f>Table1[[#This Row],[PROFIT/LOSS]]/Table1[[#This Row],[PRICE PROPOSAL]]</f>
        <v>0.90206761774477229</v>
      </c>
      <c r="L41" s="1" t="s">
        <v>27</v>
      </c>
      <c r="M41" s="1" t="s">
        <v>28</v>
      </c>
      <c r="N41" s="1" t="s">
        <v>244</v>
      </c>
      <c r="O41" s="1" t="s">
        <v>244</v>
      </c>
      <c r="P41" s="1" t="s">
        <v>384</v>
      </c>
      <c r="Q41" s="1" t="s">
        <v>31</v>
      </c>
    </row>
    <row r="42" spans="1:17" x14ac:dyDescent="0.2">
      <c r="A42" s="1" t="s">
        <v>800</v>
      </c>
      <c r="B42" s="1" t="s">
        <v>799</v>
      </c>
      <c r="C42" s="1" t="s">
        <v>24</v>
      </c>
      <c r="D42" s="24">
        <v>127.925</v>
      </c>
      <c r="E42" s="3">
        <f>Table1[[#This Row],[APRIL 2022 LIST PRICE ]]*0.075</f>
        <v>9.5943749999999994</v>
      </c>
      <c r="F42" s="3">
        <f>Table1[[#This Row],[APRIL 2022 LIST PRICE ]]+Table1[[#This Row],[Column1]]</f>
        <v>137.519375</v>
      </c>
      <c r="G42" s="24">
        <f>Table1[[#This Row],[APRIL 2022 LIST PRICE ]]*(1-Table1[[#This Row],[DISCOPUNT %]])</f>
        <v>108.73625</v>
      </c>
      <c r="H42" s="10">
        <v>0.15</v>
      </c>
      <c r="I42" s="3">
        <v>60.48</v>
      </c>
      <c r="J42" s="3">
        <f>Table1[[#This Row],[PRICE PROPOSAL]]-Table1[[#This Row],[COST]]</f>
        <v>48.256250000000001</v>
      </c>
      <c r="K42" s="10">
        <f>Table1[[#This Row],[PROFIT/LOSS]]/Table1[[#This Row],[PRICE PROPOSAL]]</f>
        <v>0.44379174378369679</v>
      </c>
      <c r="L42" s="1" t="s">
        <v>27</v>
      </c>
      <c r="M42" s="1" t="s">
        <v>28</v>
      </c>
      <c r="N42" s="1" t="s">
        <v>501</v>
      </c>
      <c r="O42" s="1" t="s">
        <v>501</v>
      </c>
      <c r="P42" s="1" t="s">
        <v>384</v>
      </c>
      <c r="Q42" s="1" t="s">
        <v>31</v>
      </c>
    </row>
    <row r="43" spans="1:17" x14ac:dyDescent="0.2">
      <c r="A43" s="1" t="s">
        <v>798</v>
      </c>
      <c r="B43" s="1" t="s">
        <v>797</v>
      </c>
      <c r="C43" s="1" t="s">
        <v>24</v>
      </c>
      <c r="D43" s="24">
        <v>127.925</v>
      </c>
      <c r="E43" s="3">
        <f>Table1[[#This Row],[APRIL 2022 LIST PRICE ]]*0.075</f>
        <v>9.5943749999999994</v>
      </c>
      <c r="F43" s="3">
        <f>Table1[[#This Row],[APRIL 2022 LIST PRICE ]]+Table1[[#This Row],[Column1]]</f>
        <v>137.519375</v>
      </c>
      <c r="G43" s="24">
        <f>Table1[[#This Row],[APRIL 2022 LIST PRICE ]]*(1-Table1[[#This Row],[DISCOPUNT %]])</f>
        <v>108.73625</v>
      </c>
      <c r="H43" s="10">
        <v>0.15</v>
      </c>
      <c r="I43" s="3">
        <v>52.92</v>
      </c>
      <c r="J43" s="3">
        <f>Table1[[#This Row],[PRICE PROPOSAL]]-Table1[[#This Row],[COST]]</f>
        <v>55.816249999999997</v>
      </c>
      <c r="K43" s="10">
        <f>Table1[[#This Row],[PROFIT/LOSS]]/Table1[[#This Row],[PRICE PROPOSAL]]</f>
        <v>0.51331777581073468</v>
      </c>
      <c r="L43" s="1" t="s">
        <v>27</v>
      </c>
      <c r="M43" s="1" t="s">
        <v>28</v>
      </c>
      <c r="N43" s="1" t="s">
        <v>501</v>
      </c>
      <c r="O43" s="1" t="s">
        <v>501</v>
      </c>
      <c r="P43" s="1" t="s">
        <v>384</v>
      </c>
      <c r="Q43" s="1" t="s">
        <v>31</v>
      </c>
    </row>
    <row r="44" spans="1:17" x14ac:dyDescent="0.2">
      <c r="A44" s="1" t="s">
        <v>784</v>
      </c>
      <c r="B44" s="1" t="s">
        <v>783</v>
      </c>
      <c r="C44" s="1" t="s">
        <v>24</v>
      </c>
      <c r="D44" s="24">
        <v>468.7</v>
      </c>
      <c r="E44" s="3">
        <f>Table1[[#This Row],[APRIL 2022 LIST PRICE ]]*0.075</f>
        <v>35.152499999999996</v>
      </c>
      <c r="F44" s="3">
        <f>Table1[[#This Row],[APRIL 2022 LIST PRICE ]]+Table1[[#This Row],[Column1]]</f>
        <v>503.85249999999996</v>
      </c>
      <c r="G44" s="24">
        <f>Table1[[#This Row],[APRIL 2022 LIST PRICE ]]*(1-Table1[[#This Row],[DISCOPUNT %]])</f>
        <v>398.39499999999998</v>
      </c>
      <c r="H44" s="10">
        <v>0.15</v>
      </c>
      <c r="I44" s="3">
        <v>147.69385</v>
      </c>
      <c r="J44" s="3">
        <f>Table1[[#This Row],[PRICE PROPOSAL]]-Table1[[#This Row],[COST]]</f>
        <v>250.70114999999998</v>
      </c>
      <c r="K44" s="10">
        <f>Table1[[#This Row],[PROFIT/LOSS]]/Table1[[#This Row],[PRICE PROPOSAL]]</f>
        <v>0.62927785238268552</v>
      </c>
      <c r="L44" s="1" t="s">
        <v>27</v>
      </c>
      <c r="M44" s="1" t="s">
        <v>28</v>
      </c>
      <c r="N44" s="1" t="s">
        <v>248</v>
      </c>
      <c r="O44" s="1" t="s">
        <v>514</v>
      </c>
      <c r="P44" s="1" t="s">
        <v>384</v>
      </c>
      <c r="Q44" s="1" t="s">
        <v>31</v>
      </c>
    </row>
    <row r="45" spans="1:17" x14ac:dyDescent="0.2">
      <c r="A45" s="1" t="s">
        <v>396</v>
      </c>
      <c r="B45" s="1" t="s">
        <v>395</v>
      </c>
      <c r="C45" s="1" t="s">
        <v>177</v>
      </c>
      <c r="D45" s="24">
        <v>105.35</v>
      </c>
      <c r="E45" s="3">
        <f>Table1[[#This Row],[APRIL 2022 LIST PRICE ]]*0.075</f>
        <v>7.9012499999999992</v>
      </c>
      <c r="F45" s="3">
        <f>Table1[[#This Row],[APRIL 2022 LIST PRICE ]]+Table1[[#This Row],[Column1]]</f>
        <v>113.25125</v>
      </c>
      <c r="G45" s="24">
        <f>Table1[[#This Row],[APRIL 2022 LIST PRICE ]]*(1-Table1[[#This Row],[DISCOPUNT %]])</f>
        <v>89.547499999999999</v>
      </c>
      <c r="H45" s="10">
        <v>0.15</v>
      </c>
      <c r="I45" s="3">
        <v>17.317070000000001</v>
      </c>
      <c r="J45" s="3">
        <f>Table1[[#This Row],[PRICE PROPOSAL]]-Table1[[#This Row],[COST]]</f>
        <v>72.230429999999998</v>
      </c>
      <c r="K45" s="10">
        <f>Table1[[#This Row],[PROFIT/LOSS]]/Table1[[#This Row],[PRICE PROPOSAL]]</f>
        <v>0.80661581842039143</v>
      </c>
      <c r="L45" s="1" t="s">
        <v>27</v>
      </c>
      <c r="M45" s="1" t="s">
        <v>28</v>
      </c>
      <c r="N45" s="1" t="s">
        <v>248</v>
      </c>
      <c r="O45" s="1" t="s">
        <v>244</v>
      </c>
      <c r="P45" s="1" t="s">
        <v>384</v>
      </c>
      <c r="Q45" s="1" t="s">
        <v>31</v>
      </c>
    </row>
    <row r="46" spans="1:17" x14ac:dyDescent="0.2">
      <c r="A46" s="1" t="s">
        <v>1026</v>
      </c>
      <c r="B46" s="1" t="s">
        <v>1025</v>
      </c>
      <c r="C46" s="1" t="s">
        <v>24</v>
      </c>
      <c r="D46" s="24">
        <v>360.125</v>
      </c>
      <c r="E46" s="3">
        <f>Table1[[#This Row],[APRIL 2022 LIST PRICE ]]*0.075</f>
        <v>27.009374999999999</v>
      </c>
      <c r="F46" s="3">
        <f>Table1[[#This Row],[APRIL 2022 LIST PRICE ]]+Table1[[#This Row],[Column1]]</f>
        <v>387.13437499999998</v>
      </c>
      <c r="G46" s="24">
        <f>Table1[[#This Row],[APRIL 2022 LIST PRICE ]]*(1-Table1[[#This Row],[DISCOPUNT %]])</f>
        <v>306.10624999999999</v>
      </c>
      <c r="H46" s="10">
        <v>0.15</v>
      </c>
      <c r="I46" s="3">
        <v>135</v>
      </c>
      <c r="J46" s="3">
        <f>Table1[[#This Row],[PRICE PROPOSAL]]-Table1[[#This Row],[COST]]</f>
        <v>171.10624999999999</v>
      </c>
      <c r="K46" s="10">
        <f>Table1[[#This Row],[PROFIT/LOSS]]/Table1[[#This Row],[PRICE PROPOSAL]]</f>
        <v>0.55897666251505806</v>
      </c>
      <c r="L46" s="1" t="s">
        <v>27</v>
      </c>
      <c r="M46" s="1" t="s">
        <v>28</v>
      </c>
      <c r="N46" s="1" t="s">
        <v>501</v>
      </c>
      <c r="O46" s="1" t="s">
        <v>501</v>
      </c>
      <c r="P46" s="1" t="s">
        <v>284</v>
      </c>
      <c r="Q46" s="1" t="s">
        <v>31</v>
      </c>
    </row>
    <row r="47" spans="1:17" x14ac:dyDescent="0.2">
      <c r="A47" s="1" t="s">
        <v>808</v>
      </c>
      <c r="B47" s="1" t="s">
        <v>807</v>
      </c>
      <c r="C47" s="1" t="s">
        <v>24</v>
      </c>
      <c r="D47" s="24">
        <v>127.925</v>
      </c>
      <c r="E47" s="3">
        <f>Table1[[#This Row],[APRIL 2022 LIST PRICE ]]*0.075</f>
        <v>9.5943749999999994</v>
      </c>
      <c r="F47" s="3">
        <f>Table1[[#This Row],[APRIL 2022 LIST PRICE ]]+Table1[[#This Row],[Column1]]</f>
        <v>137.519375</v>
      </c>
      <c r="G47" s="24">
        <f>Table1[[#This Row],[APRIL 2022 LIST PRICE ]]*(1-Table1[[#This Row],[DISCOPUNT %]])</f>
        <v>108.73625</v>
      </c>
      <c r="H47" s="10">
        <v>0.15</v>
      </c>
      <c r="I47" s="3">
        <v>16.275600000000001</v>
      </c>
      <c r="J47" s="3">
        <f>Table1[[#This Row],[PRICE PROPOSAL]]-Table1[[#This Row],[COST]]</f>
        <v>92.460650000000001</v>
      </c>
      <c r="K47" s="10">
        <f>Table1[[#This Row],[PROFIT/LOSS]]/Table1[[#This Row],[PRICE PROPOSAL]]</f>
        <v>0.85032038533607701</v>
      </c>
      <c r="L47" s="1" t="s">
        <v>27</v>
      </c>
      <c r="M47" s="1" t="s">
        <v>28</v>
      </c>
      <c r="N47" s="1" t="s">
        <v>35</v>
      </c>
      <c r="O47" s="1" t="s">
        <v>35</v>
      </c>
      <c r="P47" s="1" t="s">
        <v>284</v>
      </c>
      <c r="Q47" s="1" t="s">
        <v>31</v>
      </c>
    </row>
    <row r="48" spans="1:17" x14ac:dyDescent="0.2">
      <c r="A48" s="1" t="s">
        <v>788</v>
      </c>
      <c r="B48" s="1" t="s">
        <v>787</v>
      </c>
      <c r="C48" s="1" t="s">
        <v>24</v>
      </c>
      <c r="D48" s="24">
        <v>405.27499999999998</v>
      </c>
      <c r="E48" s="3">
        <f>Table1[[#This Row],[APRIL 2022 LIST PRICE ]]*0.075</f>
        <v>30.395624999999995</v>
      </c>
      <c r="F48" s="3">
        <f>Table1[[#This Row],[APRIL 2022 LIST PRICE ]]+Table1[[#This Row],[Column1]]</f>
        <v>435.67062499999997</v>
      </c>
      <c r="G48" s="24">
        <f>Table1[[#This Row],[APRIL 2022 LIST PRICE ]]*(1-Table1[[#This Row],[DISCOPUNT %]])</f>
        <v>344.48374999999999</v>
      </c>
      <c r="H48" s="10">
        <v>0.15</v>
      </c>
      <c r="I48" s="3">
        <v>221.56200000000001</v>
      </c>
      <c r="J48" s="3">
        <f>Table1[[#This Row],[PRICE PROPOSAL]]-Table1[[#This Row],[COST]]</f>
        <v>122.92174999999997</v>
      </c>
      <c r="K48" s="10">
        <f>Table1[[#This Row],[PROFIT/LOSS]]/Table1[[#This Row],[PRICE PROPOSAL]]</f>
        <v>0.35682887799497065</v>
      </c>
      <c r="L48" s="1" t="s">
        <v>27</v>
      </c>
      <c r="M48" s="1" t="s">
        <v>28</v>
      </c>
      <c r="N48" s="1" t="s">
        <v>248</v>
      </c>
      <c r="O48" s="1" t="s">
        <v>244</v>
      </c>
      <c r="P48" s="1" t="s">
        <v>284</v>
      </c>
      <c r="Q48" s="1" t="s">
        <v>31</v>
      </c>
    </row>
    <row r="49" spans="1:17" x14ac:dyDescent="0.2">
      <c r="A49" s="1" t="s">
        <v>786</v>
      </c>
      <c r="B49" s="1" t="s">
        <v>785</v>
      </c>
      <c r="C49" s="1" t="s">
        <v>24</v>
      </c>
      <c r="D49" s="24">
        <v>201.02500000000001</v>
      </c>
      <c r="E49" s="3">
        <f>Table1[[#This Row],[APRIL 2022 LIST PRICE ]]*0.075</f>
        <v>15.076874999999999</v>
      </c>
      <c r="F49" s="3">
        <f>Table1[[#This Row],[APRIL 2022 LIST PRICE ]]+Table1[[#This Row],[Column1]]</f>
        <v>216.10187500000001</v>
      </c>
      <c r="G49" s="24">
        <f>Table1[[#This Row],[APRIL 2022 LIST PRICE ]]*(1-Table1[[#This Row],[DISCOPUNT %]])</f>
        <v>170.87125</v>
      </c>
      <c r="H49" s="10">
        <v>0.15</v>
      </c>
      <c r="I49" s="3">
        <v>63.860399999999998</v>
      </c>
      <c r="J49" s="3">
        <f>Table1[[#This Row],[PRICE PROPOSAL]]-Table1[[#This Row],[COST]]</f>
        <v>107.01085</v>
      </c>
      <c r="K49" s="10">
        <f>Table1[[#This Row],[PROFIT/LOSS]]/Table1[[#This Row],[PRICE PROPOSAL]]</f>
        <v>0.62626597511284088</v>
      </c>
      <c r="L49" s="1" t="s">
        <v>27</v>
      </c>
      <c r="M49" s="1" t="s">
        <v>28</v>
      </c>
      <c r="N49" s="1" t="s">
        <v>35</v>
      </c>
      <c r="O49" s="1" t="s">
        <v>35</v>
      </c>
      <c r="P49" s="1" t="s">
        <v>284</v>
      </c>
      <c r="Q49" s="1" t="s">
        <v>31</v>
      </c>
    </row>
    <row r="50" spans="1:17" x14ac:dyDescent="0.2">
      <c r="A50" s="1" t="s">
        <v>775</v>
      </c>
      <c r="B50" s="1" t="s">
        <v>774</v>
      </c>
      <c r="C50" s="1" t="s">
        <v>24</v>
      </c>
      <c r="D50" s="24">
        <v>194.57499999999999</v>
      </c>
      <c r="E50" s="3">
        <f>Table1[[#This Row],[APRIL 2022 LIST PRICE ]]*0.075</f>
        <v>14.593124999999999</v>
      </c>
      <c r="F50" s="3">
        <f>Table1[[#This Row],[APRIL 2022 LIST PRICE ]]+Table1[[#This Row],[Column1]]</f>
        <v>209.16812499999997</v>
      </c>
      <c r="G50" s="24">
        <f>Table1[[#This Row],[APRIL 2022 LIST PRICE ]]*(1-Table1[[#This Row],[DISCOPUNT %]])</f>
        <v>165.38874999999999</v>
      </c>
      <c r="H50" s="10">
        <v>0.15</v>
      </c>
      <c r="I50" s="3">
        <v>50.230800000000002</v>
      </c>
      <c r="J50" s="3">
        <f>Table1[[#This Row],[PRICE PROPOSAL]]-Table1[[#This Row],[COST]]</f>
        <v>115.15794999999999</v>
      </c>
      <c r="K50" s="10">
        <f>Table1[[#This Row],[PROFIT/LOSS]]/Table1[[#This Row],[PRICE PROPOSAL]]</f>
        <v>0.69628647655901621</v>
      </c>
      <c r="L50" s="1" t="s">
        <v>27</v>
      </c>
      <c r="M50" s="1" t="s">
        <v>28</v>
      </c>
      <c r="N50" s="1" t="s">
        <v>367</v>
      </c>
      <c r="O50" s="1" t="s">
        <v>244</v>
      </c>
      <c r="P50" s="1" t="s">
        <v>284</v>
      </c>
      <c r="Q50" s="1" t="s">
        <v>31</v>
      </c>
    </row>
    <row r="51" spans="1:17" x14ac:dyDescent="0.2">
      <c r="A51" s="1" t="s">
        <v>773</v>
      </c>
      <c r="B51" s="1" t="s">
        <v>772</v>
      </c>
      <c r="C51" s="1" t="s">
        <v>24</v>
      </c>
      <c r="D51" s="24">
        <v>33.325000000000003</v>
      </c>
      <c r="E51" s="3">
        <f>Table1[[#This Row],[APRIL 2022 LIST PRICE ]]*0.075</f>
        <v>2.4993750000000001</v>
      </c>
      <c r="F51" s="3">
        <f>Table1[[#This Row],[APRIL 2022 LIST PRICE ]]+Table1[[#This Row],[Column1]]</f>
        <v>35.824375000000003</v>
      </c>
      <c r="G51" s="24">
        <f>Table1[[#This Row],[APRIL 2022 LIST PRICE ]]*(1-Table1[[#This Row],[DISCOPUNT %]])</f>
        <v>28.326250000000002</v>
      </c>
      <c r="H51" s="10">
        <v>0.15</v>
      </c>
      <c r="I51" s="3">
        <v>0.83160000000000001</v>
      </c>
      <c r="J51" s="3">
        <f>Table1[[#This Row],[PRICE PROPOSAL]]-Table1[[#This Row],[COST]]</f>
        <v>27.49465</v>
      </c>
      <c r="K51" s="10">
        <f>Table1[[#This Row],[PROFIT/LOSS]]/Table1[[#This Row],[PRICE PROPOSAL]]</f>
        <v>0.97064207228277655</v>
      </c>
      <c r="L51" s="1" t="s">
        <v>27</v>
      </c>
      <c r="M51" s="1" t="s">
        <v>28</v>
      </c>
      <c r="N51" s="1" t="s">
        <v>771</v>
      </c>
      <c r="O51" s="1" t="s">
        <v>771</v>
      </c>
      <c r="P51" s="1" t="s">
        <v>284</v>
      </c>
      <c r="Q51" s="1" t="s">
        <v>31</v>
      </c>
    </row>
    <row r="52" spans="1:17" x14ac:dyDescent="0.2">
      <c r="A52" s="1" t="s">
        <v>765</v>
      </c>
      <c r="B52" s="1" t="s">
        <v>764</v>
      </c>
      <c r="C52" s="1" t="s">
        <v>24</v>
      </c>
      <c r="D52" s="24">
        <v>194.57499999999999</v>
      </c>
      <c r="E52" s="3">
        <f>Table1[[#This Row],[APRIL 2022 LIST PRICE ]]*0.075</f>
        <v>14.593124999999999</v>
      </c>
      <c r="F52" s="3">
        <f>Table1[[#This Row],[APRIL 2022 LIST PRICE ]]+Table1[[#This Row],[Column1]]</f>
        <v>209.16812499999997</v>
      </c>
      <c r="G52" s="24">
        <f>Table1[[#This Row],[APRIL 2022 LIST PRICE ]]*(1-Table1[[#This Row],[DISCOPUNT %]])</f>
        <v>165.38874999999999</v>
      </c>
      <c r="H52" s="10">
        <v>0.15</v>
      </c>
      <c r="I52" s="3">
        <v>76.765320000000003</v>
      </c>
      <c r="J52" s="3">
        <f>Table1[[#This Row],[PRICE PROPOSAL]]-Table1[[#This Row],[COST]]</f>
        <v>88.623429999999985</v>
      </c>
      <c r="K52" s="10">
        <f>Table1[[#This Row],[PROFIT/LOSS]]/Table1[[#This Row],[PRICE PROPOSAL]]</f>
        <v>0.53584920376990575</v>
      </c>
      <c r="L52" s="1" t="s">
        <v>27</v>
      </c>
      <c r="M52" s="1" t="s">
        <v>28</v>
      </c>
      <c r="N52" s="1" t="s">
        <v>71</v>
      </c>
      <c r="O52" s="1" t="s">
        <v>763</v>
      </c>
      <c r="P52" s="1" t="s">
        <v>284</v>
      </c>
      <c r="Q52" s="1" t="s">
        <v>31</v>
      </c>
    </row>
    <row r="53" spans="1:17" x14ac:dyDescent="0.2">
      <c r="A53" s="14" t="s">
        <v>760</v>
      </c>
      <c r="B53" s="8" t="s">
        <v>759</v>
      </c>
      <c r="C53" s="1" t="s">
        <v>24</v>
      </c>
      <c r="D53" s="24">
        <v>279.5</v>
      </c>
      <c r="E53" s="3">
        <f>Table1[[#This Row],[APRIL 2022 LIST PRICE ]]*0.075</f>
        <v>20.962499999999999</v>
      </c>
      <c r="F53" s="3">
        <f>Table1[[#This Row],[APRIL 2022 LIST PRICE ]]+Table1[[#This Row],[Column1]]</f>
        <v>300.46249999999998</v>
      </c>
      <c r="G53" s="24">
        <f>Table1[[#This Row],[APRIL 2022 LIST PRICE ]]*(1-Table1[[#This Row],[DISCOPUNT %]])</f>
        <v>279.5</v>
      </c>
      <c r="H53" s="10">
        <v>0</v>
      </c>
      <c r="I53" s="3">
        <v>318.60000000000002</v>
      </c>
      <c r="J53" s="3">
        <f>Table1[[#This Row],[PRICE PROPOSAL]]-Table1[[#This Row],[COST]]</f>
        <v>-39.100000000000023</v>
      </c>
      <c r="K53" s="10">
        <f>Table1[[#This Row],[PROFIT/LOSS]]/Table1[[#This Row],[PRICE PROPOSAL]]</f>
        <v>-0.1398926654740609</v>
      </c>
      <c r="L53" s="1" t="s">
        <v>27</v>
      </c>
      <c r="M53" s="1" t="s">
        <v>28</v>
      </c>
      <c r="N53" s="1" t="s">
        <v>35</v>
      </c>
      <c r="O53" s="1" t="s">
        <v>35</v>
      </c>
      <c r="P53" s="1" t="s">
        <v>284</v>
      </c>
      <c r="Q53" s="1" t="s">
        <v>31</v>
      </c>
    </row>
    <row r="54" spans="1:17" x14ac:dyDescent="0.2">
      <c r="A54" s="1" t="s">
        <v>288</v>
      </c>
      <c r="B54" s="1" t="s">
        <v>287</v>
      </c>
      <c r="C54" s="1" t="s">
        <v>24</v>
      </c>
      <c r="D54" s="24">
        <v>66.650000000000006</v>
      </c>
      <c r="E54" s="3">
        <f>Table1[[#This Row],[APRIL 2022 LIST PRICE ]]*0.075</f>
        <v>4.9987500000000002</v>
      </c>
      <c r="F54" s="3">
        <f>Table1[[#This Row],[APRIL 2022 LIST PRICE ]]+Table1[[#This Row],[Column1]]</f>
        <v>71.648750000000007</v>
      </c>
      <c r="G54" s="24">
        <f>Table1[[#This Row],[APRIL 2022 LIST PRICE ]]*(1-Table1[[#This Row],[DISCOPUNT %]])</f>
        <v>56.652500000000003</v>
      </c>
      <c r="H54" s="10">
        <v>0.15</v>
      </c>
      <c r="I54" s="3">
        <v>1.0908</v>
      </c>
      <c r="J54" s="3">
        <f>Table1[[#This Row],[PRICE PROPOSAL]]-Table1[[#This Row],[COST]]</f>
        <v>55.561700000000002</v>
      </c>
      <c r="K54" s="10">
        <f>Table1[[#This Row],[PROFIT/LOSS]]/Table1[[#This Row],[PRICE PROPOSAL]]</f>
        <v>0.98074577467896384</v>
      </c>
      <c r="L54" s="1" t="s">
        <v>27</v>
      </c>
      <c r="M54" s="1" t="s">
        <v>28</v>
      </c>
      <c r="N54" s="1" t="s">
        <v>244</v>
      </c>
      <c r="O54" s="1" t="s">
        <v>256</v>
      </c>
      <c r="P54" s="1" t="s">
        <v>284</v>
      </c>
      <c r="Q54" s="1" t="s">
        <v>31</v>
      </c>
    </row>
    <row r="55" spans="1:17" x14ac:dyDescent="0.2">
      <c r="A55" s="1" t="s">
        <v>286</v>
      </c>
      <c r="B55" s="1" t="s">
        <v>285</v>
      </c>
      <c r="C55" s="1" t="s">
        <v>24</v>
      </c>
      <c r="D55" s="24">
        <v>33.325000000000003</v>
      </c>
      <c r="E55" s="3">
        <f>Table1[[#This Row],[APRIL 2022 LIST PRICE ]]*0.075</f>
        <v>2.4993750000000001</v>
      </c>
      <c r="F55" s="3">
        <f>Table1[[#This Row],[APRIL 2022 LIST PRICE ]]+Table1[[#This Row],[Column1]]</f>
        <v>35.824375000000003</v>
      </c>
      <c r="G55" s="24">
        <f>Table1[[#This Row],[APRIL 2022 LIST PRICE ]]*(1-Table1[[#This Row],[DISCOPUNT %]])</f>
        <v>28.326250000000002</v>
      </c>
      <c r="H55" s="10">
        <v>0.15</v>
      </c>
      <c r="I55" s="3">
        <v>2.7864</v>
      </c>
      <c r="J55" s="3">
        <f>Table1[[#This Row],[PRICE PROPOSAL]]-Table1[[#This Row],[COST]]</f>
        <v>25.539850000000001</v>
      </c>
      <c r="K55" s="10">
        <f>Table1[[#This Row],[PROFIT/LOSS]]/Table1[[#This Row],[PRICE PROPOSAL]]</f>
        <v>0.90163187855787474</v>
      </c>
      <c r="L55" s="1" t="s">
        <v>27</v>
      </c>
      <c r="M55" s="1" t="s">
        <v>28</v>
      </c>
      <c r="N55" s="1" t="s">
        <v>244</v>
      </c>
      <c r="O55" s="1" t="s">
        <v>256</v>
      </c>
      <c r="P55" s="1" t="s">
        <v>284</v>
      </c>
      <c r="Q55" s="1" t="s">
        <v>31</v>
      </c>
    </row>
    <row r="56" spans="1:17" x14ac:dyDescent="0.2">
      <c r="A56" s="1" t="s">
        <v>942</v>
      </c>
      <c r="B56" s="1" t="s">
        <v>941</v>
      </c>
      <c r="C56" s="1" t="s">
        <v>24</v>
      </c>
      <c r="D56" s="24">
        <v>241.875</v>
      </c>
      <c r="E56" s="3">
        <f>Table1[[#This Row],[APRIL 2022 LIST PRICE ]]*0.075</f>
        <v>18.140625</v>
      </c>
      <c r="F56" s="3">
        <f>Table1[[#This Row],[APRIL 2022 LIST PRICE ]]+Table1[[#This Row],[Column1]]</f>
        <v>260.015625</v>
      </c>
      <c r="G56" s="24">
        <f>Table1[[#This Row],[APRIL 2022 LIST PRICE ]]*(1-Table1[[#This Row],[DISCOPUNT %]])</f>
        <v>205.59375</v>
      </c>
      <c r="H56" s="10">
        <v>0.15</v>
      </c>
      <c r="I56" s="3">
        <v>177.12</v>
      </c>
      <c r="J56" s="3">
        <f>Table1[[#This Row],[PRICE PROPOSAL]]-Table1[[#This Row],[COST]]</f>
        <v>28.473749999999995</v>
      </c>
      <c r="K56" s="10">
        <f>Table1[[#This Row],[PROFIT/LOSS]]/Table1[[#This Row],[PRICE PROPOSAL]]</f>
        <v>0.13849521203830367</v>
      </c>
      <c r="L56" s="1" t="s">
        <v>27</v>
      </c>
      <c r="M56" s="1" t="s">
        <v>28</v>
      </c>
      <c r="N56" s="1" t="s">
        <v>35</v>
      </c>
      <c r="O56" s="1" t="s">
        <v>35</v>
      </c>
      <c r="P56" s="1" t="s">
        <v>940</v>
      </c>
      <c r="Q56" s="1" t="s">
        <v>31</v>
      </c>
    </row>
    <row r="57" spans="1:17" x14ac:dyDescent="0.2">
      <c r="A57" s="1" t="s">
        <v>1030</v>
      </c>
      <c r="B57" s="1" t="s">
        <v>1029</v>
      </c>
      <c r="C57" s="1" t="s">
        <v>24</v>
      </c>
      <c r="D57" s="24">
        <v>185.97499999999999</v>
      </c>
      <c r="E57" s="3">
        <f>Table1[[#This Row],[APRIL 2022 LIST PRICE ]]*0.075</f>
        <v>13.948124999999999</v>
      </c>
      <c r="F57" s="3">
        <f>Table1[[#This Row],[APRIL 2022 LIST PRICE ]]+Table1[[#This Row],[Column1]]</f>
        <v>199.923125</v>
      </c>
      <c r="G57" s="24">
        <f>Table1[[#This Row],[APRIL 2022 LIST PRICE ]]*(1-Table1[[#This Row],[DISCOPUNT %]])</f>
        <v>158.07874999999999</v>
      </c>
      <c r="H57" s="10">
        <v>0.15</v>
      </c>
      <c r="I57" s="3">
        <v>59.140799999999999</v>
      </c>
      <c r="J57" s="3">
        <f>Table1[[#This Row],[PRICE PROPOSAL]]-Table1[[#This Row],[COST]]</f>
        <v>98.937949999999987</v>
      </c>
      <c r="K57" s="10">
        <f>Table1[[#This Row],[PROFIT/LOSS]]/Table1[[#This Row],[PRICE PROPOSAL]]</f>
        <v>0.6258776084704617</v>
      </c>
      <c r="L57" s="1" t="s">
        <v>27</v>
      </c>
      <c r="M57" s="1" t="s">
        <v>28</v>
      </c>
      <c r="N57" s="1" t="s">
        <v>71</v>
      </c>
      <c r="O57" s="1" t="s">
        <v>763</v>
      </c>
      <c r="P57" s="1" t="s">
        <v>484</v>
      </c>
      <c r="Q57" s="1" t="s">
        <v>31</v>
      </c>
    </row>
    <row r="58" spans="1:17" x14ac:dyDescent="0.2">
      <c r="A58" s="1" t="s">
        <v>1013</v>
      </c>
      <c r="B58" s="1" t="s">
        <v>1012</v>
      </c>
      <c r="C58" s="1" t="s">
        <v>24</v>
      </c>
      <c r="D58" s="24">
        <v>324.64999999999998</v>
      </c>
      <c r="E58" s="3">
        <f>Table1[[#This Row],[APRIL 2022 LIST PRICE ]]*0.075</f>
        <v>24.348749999999999</v>
      </c>
      <c r="F58" s="3">
        <f>Table1[[#This Row],[APRIL 2022 LIST PRICE ]]+Table1[[#This Row],[Column1]]</f>
        <v>348.99874999999997</v>
      </c>
      <c r="G58" s="24">
        <f>Table1[[#This Row],[APRIL 2022 LIST PRICE ]]*(1-Table1[[#This Row],[DISCOPUNT %]])</f>
        <v>275.95249999999999</v>
      </c>
      <c r="H58" s="10">
        <v>0.15</v>
      </c>
      <c r="I58" s="3">
        <v>221.56200000000001</v>
      </c>
      <c r="J58" s="3">
        <f>Table1[[#This Row],[PRICE PROPOSAL]]-Table1[[#This Row],[COST]]</f>
        <v>54.390499999999975</v>
      </c>
      <c r="K58" s="10">
        <f>Table1[[#This Row],[PROFIT/LOSS]]/Table1[[#This Row],[PRICE PROPOSAL]]</f>
        <v>0.19710095034471503</v>
      </c>
      <c r="L58" s="1" t="s">
        <v>27</v>
      </c>
      <c r="M58" s="1" t="s">
        <v>28</v>
      </c>
      <c r="N58" s="1" t="s">
        <v>248</v>
      </c>
      <c r="O58" s="1" t="s">
        <v>244</v>
      </c>
      <c r="P58" s="1" t="s">
        <v>484</v>
      </c>
      <c r="Q58" s="1" t="s">
        <v>31</v>
      </c>
    </row>
    <row r="59" spans="1:17" x14ac:dyDescent="0.2">
      <c r="A59" s="1" t="s">
        <v>1011</v>
      </c>
      <c r="B59" s="1" t="s">
        <v>1010</v>
      </c>
      <c r="C59" s="1" t="s">
        <v>24</v>
      </c>
      <c r="D59" s="24">
        <v>139.75</v>
      </c>
      <c r="E59" s="3">
        <f>Table1[[#This Row],[APRIL 2022 LIST PRICE ]]*0.075</f>
        <v>10.481249999999999</v>
      </c>
      <c r="F59" s="3">
        <f>Table1[[#This Row],[APRIL 2022 LIST PRICE ]]+Table1[[#This Row],[Column1]]</f>
        <v>150.23124999999999</v>
      </c>
      <c r="G59" s="24">
        <f>Table1[[#This Row],[APRIL 2022 LIST PRICE ]]*(1-Table1[[#This Row],[DISCOPUNT %]])</f>
        <v>118.78749999999999</v>
      </c>
      <c r="H59" s="10">
        <v>0.15</v>
      </c>
      <c r="I59" s="3">
        <v>33.75</v>
      </c>
      <c r="J59" s="3">
        <f>Table1[[#This Row],[PRICE PROPOSAL]]-Table1[[#This Row],[COST]]</f>
        <v>85.037499999999994</v>
      </c>
      <c r="K59" s="10">
        <f>Table1[[#This Row],[PROFIT/LOSS]]/Table1[[#This Row],[PRICE PROPOSAL]]</f>
        <v>0.7158791960433547</v>
      </c>
      <c r="L59" s="1" t="s">
        <v>27</v>
      </c>
      <c r="M59" s="1" t="s">
        <v>28</v>
      </c>
      <c r="N59" s="1" t="s">
        <v>35</v>
      </c>
      <c r="O59" s="1" t="s">
        <v>35</v>
      </c>
      <c r="P59" s="1" t="s">
        <v>484</v>
      </c>
      <c r="Q59" s="1" t="s">
        <v>31</v>
      </c>
    </row>
    <row r="60" spans="1:17" x14ac:dyDescent="0.2">
      <c r="A60" s="1" t="s">
        <v>1009</v>
      </c>
      <c r="B60" s="1" t="s">
        <v>1008</v>
      </c>
      <c r="C60" s="1" t="s">
        <v>24</v>
      </c>
      <c r="D60" s="24">
        <v>23.65</v>
      </c>
      <c r="E60" s="3">
        <f>Table1[[#This Row],[APRIL 2022 LIST PRICE ]]*0.075</f>
        <v>1.7737499999999999</v>
      </c>
      <c r="F60" s="3">
        <f>Table1[[#This Row],[APRIL 2022 LIST PRICE ]]+Table1[[#This Row],[Column1]]</f>
        <v>25.423749999999998</v>
      </c>
      <c r="G60" s="24">
        <f>Table1[[#This Row],[APRIL 2022 LIST PRICE ]]*(1-Table1[[#This Row],[DISCOPUNT %]])</f>
        <v>20.102499999999999</v>
      </c>
      <c r="H60" s="10">
        <v>0.15</v>
      </c>
      <c r="I60" s="3">
        <v>6.2855999999999996</v>
      </c>
      <c r="J60" s="3">
        <f>Table1[[#This Row],[PRICE PROPOSAL]]-Table1[[#This Row],[COST]]</f>
        <v>13.8169</v>
      </c>
      <c r="K60" s="10">
        <f>Table1[[#This Row],[PROFIT/LOSS]]/Table1[[#This Row],[PRICE PROPOSAL]]</f>
        <v>0.68732247232931232</v>
      </c>
      <c r="L60" s="1" t="s">
        <v>27</v>
      </c>
      <c r="M60" s="1" t="s">
        <v>28</v>
      </c>
      <c r="N60" s="1" t="s">
        <v>35</v>
      </c>
      <c r="O60" s="1" t="s">
        <v>35</v>
      </c>
      <c r="P60" s="1" t="s">
        <v>484</v>
      </c>
      <c r="Q60" s="1" t="s">
        <v>31</v>
      </c>
    </row>
    <row r="61" spans="1:17" x14ac:dyDescent="0.2">
      <c r="A61" s="1" t="s">
        <v>1007</v>
      </c>
      <c r="B61" s="1" t="s">
        <v>1006</v>
      </c>
      <c r="C61" s="1" t="s">
        <v>24</v>
      </c>
      <c r="D61" s="24">
        <v>17.2</v>
      </c>
      <c r="E61" s="3">
        <f>Table1[[#This Row],[APRIL 2022 LIST PRICE ]]*0.075</f>
        <v>1.2899999999999998</v>
      </c>
      <c r="F61" s="3">
        <f>Table1[[#This Row],[APRIL 2022 LIST PRICE ]]+Table1[[#This Row],[Column1]]</f>
        <v>18.489999999999998</v>
      </c>
      <c r="G61" s="24">
        <f>Table1[[#This Row],[APRIL 2022 LIST PRICE ]]*(1-Table1[[#This Row],[DISCOPUNT %]])</f>
        <v>14.62</v>
      </c>
      <c r="H61" s="10">
        <v>0.15</v>
      </c>
      <c r="I61" s="3">
        <v>4.1580000000000004</v>
      </c>
      <c r="J61" s="3">
        <f>Table1[[#This Row],[PRICE PROPOSAL]]-Table1[[#This Row],[COST]]</f>
        <v>10.462</v>
      </c>
      <c r="K61" s="10">
        <f>Table1[[#This Row],[PROFIT/LOSS]]/Table1[[#This Row],[PRICE PROPOSAL]]</f>
        <v>0.71559507523939814</v>
      </c>
      <c r="L61" s="1" t="s">
        <v>27</v>
      </c>
      <c r="M61" s="1" t="s">
        <v>28</v>
      </c>
      <c r="N61" s="1" t="s">
        <v>35</v>
      </c>
      <c r="O61" s="1" t="s">
        <v>35</v>
      </c>
      <c r="P61" s="1" t="s">
        <v>484</v>
      </c>
      <c r="Q61" s="1" t="s">
        <v>31</v>
      </c>
    </row>
    <row r="62" spans="1:17" x14ac:dyDescent="0.2">
      <c r="A62" s="1" t="s">
        <v>1005</v>
      </c>
      <c r="B62" s="1" t="s">
        <v>1004</v>
      </c>
      <c r="C62" s="1" t="s">
        <v>24</v>
      </c>
      <c r="D62" s="24">
        <v>342.92500000000001</v>
      </c>
      <c r="E62" s="3">
        <f>Table1[[#This Row],[APRIL 2022 LIST PRICE ]]*0.075</f>
        <v>25.719374999999999</v>
      </c>
      <c r="F62" s="3">
        <f>Table1[[#This Row],[APRIL 2022 LIST PRICE ]]+Table1[[#This Row],[Column1]]</f>
        <v>368.64437500000003</v>
      </c>
      <c r="G62" s="24">
        <f>Table1[[#This Row],[APRIL 2022 LIST PRICE ]]*(1-Table1[[#This Row],[DISCOPUNT %]])</f>
        <v>291.48624999999998</v>
      </c>
      <c r="H62" s="10">
        <v>0.15</v>
      </c>
      <c r="I62" s="3">
        <v>134.37360000000001</v>
      </c>
      <c r="J62" s="3">
        <f>Table1[[#This Row],[PRICE PROPOSAL]]-Table1[[#This Row],[COST]]</f>
        <v>157.11264999999997</v>
      </c>
      <c r="K62" s="10">
        <f>Table1[[#This Row],[PROFIT/LOSS]]/Table1[[#This Row],[PRICE PROPOSAL]]</f>
        <v>0.53900535617031675</v>
      </c>
      <c r="L62" s="1" t="s">
        <v>27</v>
      </c>
      <c r="M62" s="1" t="s">
        <v>28</v>
      </c>
      <c r="N62" s="1" t="s">
        <v>35</v>
      </c>
      <c r="O62" s="1" t="s">
        <v>35</v>
      </c>
      <c r="P62" s="1" t="s">
        <v>484</v>
      </c>
      <c r="Q62" s="1" t="s">
        <v>31</v>
      </c>
    </row>
    <row r="63" spans="1:17" x14ac:dyDescent="0.2">
      <c r="A63" s="1" t="s">
        <v>1003</v>
      </c>
      <c r="B63" s="1" t="s">
        <v>1002</v>
      </c>
      <c r="C63" s="1" t="s">
        <v>24</v>
      </c>
      <c r="D63" s="24">
        <v>365.5</v>
      </c>
      <c r="E63" s="3">
        <f>Table1[[#This Row],[APRIL 2022 LIST PRICE ]]*0.075</f>
        <v>27.412499999999998</v>
      </c>
      <c r="F63" s="3">
        <f>Table1[[#This Row],[APRIL 2022 LIST PRICE ]]+Table1[[#This Row],[Column1]]</f>
        <v>392.91250000000002</v>
      </c>
      <c r="G63" s="24">
        <f>Table1[[#This Row],[APRIL 2022 LIST PRICE ]]*(1-Table1[[#This Row],[DISCOPUNT %]])</f>
        <v>310.67500000000001</v>
      </c>
      <c r="H63" s="10">
        <v>0.15</v>
      </c>
      <c r="I63" s="3">
        <v>178.81559999999999</v>
      </c>
      <c r="J63" s="3">
        <f>Table1[[#This Row],[PRICE PROPOSAL]]-Table1[[#This Row],[COST]]</f>
        <v>131.85940000000002</v>
      </c>
      <c r="K63" s="10">
        <f>Table1[[#This Row],[PROFIT/LOSS]]/Table1[[#This Row],[PRICE PROPOSAL]]</f>
        <v>0.42442874386416679</v>
      </c>
      <c r="L63" s="1" t="s">
        <v>27</v>
      </c>
      <c r="M63" s="1" t="s">
        <v>28</v>
      </c>
      <c r="N63" s="1" t="s">
        <v>35</v>
      </c>
      <c r="O63" s="1" t="s">
        <v>35</v>
      </c>
      <c r="P63" s="1" t="s">
        <v>484</v>
      </c>
      <c r="Q63" s="1" t="s">
        <v>31</v>
      </c>
    </row>
    <row r="64" spans="1:17" x14ac:dyDescent="0.2">
      <c r="A64" s="1" t="s">
        <v>1001</v>
      </c>
      <c r="B64" s="1" t="s">
        <v>1000</v>
      </c>
      <c r="C64" s="1" t="s">
        <v>24</v>
      </c>
      <c r="D64" s="24">
        <v>63.424999999999997</v>
      </c>
      <c r="E64" s="3">
        <f>Table1[[#This Row],[APRIL 2022 LIST PRICE ]]*0.075</f>
        <v>4.756875</v>
      </c>
      <c r="F64" s="3">
        <f>Table1[[#This Row],[APRIL 2022 LIST PRICE ]]+Table1[[#This Row],[Column1]]</f>
        <v>68.181874999999991</v>
      </c>
      <c r="G64" s="24">
        <f>Table1[[#This Row],[APRIL 2022 LIST PRICE ]]*(1-Table1[[#This Row],[DISCOPUNT %]])</f>
        <v>53.911249999999995</v>
      </c>
      <c r="H64" s="10">
        <v>0.15</v>
      </c>
      <c r="I64" s="3">
        <v>12.311999999999999</v>
      </c>
      <c r="J64" s="3">
        <f>Table1[[#This Row],[PRICE PROPOSAL]]-Table1[[#This Row],[COST]]</f>
        <v>41.599249999999998</v>
      </c>
      <c r="K64" s="10">
        <f>Table1[[#This Row],[PROFIT/LOSS]]/Table1[[#This Row],[PRICE PROPOSAL]]</f>
        <v>0.77162466090101789</v>
      </c>
      <c r="L64" s="1" t="s">
        <v>27</v>
      </c>
      <c r="M64" s="1" t="s">
        <v>28</v>
      </c>
      <c r="N64" s="1" t="s">
        <v>977</v>
      </c>
      <c r="O64" s="1" t="s">
        <v>977</v>
      </c>
      <c r="P64" s="1" t="s">
        <v>484</v>
      </c>
      <c r="Q64" s="1" t="s">
        <v>31</v>
      </c>
    </row>
    <row r="65" spans="1:17" x14ac:dyDescent="0.2">
      <c r="A65" s="1" t="s">
        <v>999</v>
      </c>
      <c r="B65" s="1" t="s">
        <v>998</v>
      </c>
      <c r="C65" s="1" t="s">
        <v>24</v>
      </c>
      <c r="D65" s="24">
        <v>312.82499999999999</v>
      </c>
      <c r="E65" s="3">
        <f>Table1[[#This Row],[APRIL 2022 LIST PRICE ]]*0.075</f>
        <v>23.461874999999999</v>
      </c>
      <c r="F65" s="3">
        <f>Table1[[#This Row],[APRIL 2022 LIST PRICE ]]+Table1[[#This Row],[Column1]]</f>
        <v>336.28687500000001</v>
      </c>
      <c r="G65" s="24">
        <f>Table1[[#This Row],[APRIL 2022 LIST PRICE ]]*(1-Table1[[#This Row],[DISCOPUNT %]])</f>
        <v>265.90125</v>
      </c>
      <c r="H65" s="10">
        <v>0.15</v>
      </c>
      <c r="I65" s="3">
        <v>115.71120000000001</v>
      </c>
      <c r="J65" s="3">
        <f>Table1[[#This Row],[PRICE PROPOSAL]]-Table1[[#This Row],[COST]]</f>
        <v>150.19004999999999</v>
      </c>
      <c r="K65" s="10">
        <f>Table1[[#This Row],[PROFIT/LOSS]]/Table1[[#This Row],[PRICE PROPOSAL]]</f>
        <v>0.56483393741097487</v>
      </c>
      <c r="L65" s="1" t="s">
        <v>27</v>
      </c>
      <c r="M65" s="1" t="s">
        <v>28</v>
      </c>
      <c r="N65" s="1" t="s">
        <v>766</v>
      </c>
      <c r="O65" s="1" t="s">
        <v>766</v>
      </c>
      <c r="P65" s="1" t="s">
        <v>484</v>
      </c>
      <c r="Q65" s="1" t="s">
        <v>31</v>
      </c>
    </row>
    <row r="66" spans="1:17" x14ac:dyDescent="0.2">
      <c r="A66" s="1" t="s">
        <v>997</v>
      </c>
      <c r="B66" s="1" t="s">
        <v>996</v>
      </c>
      <c r="C66" s="1" t="s">
        <v>24</v>
      </c>
      <c r="D66" s="24">
        <v>335.4</v>
      </c>
      <c r="E66" s="3">
        <f>Table1[[#This Row],[APRIL 2022 LIST PRICE ]]*0.075</f>
        <v>25.154999999999998</v>
      </c>
      <c r="F66" s="3">
        <f>Table1[[#This Row],[APRIL 2022 LIST PRICE ]]+Table1[[#This Row],[Column1]]</f>
        <v>360.55499999999995</v>
      </c>
      <c r="G66" s="24">
        <f>Table1[[#This Row],[APRIL 2022 LIST PRICE ]]*(1-Table1[[#This Row],[DISCOPUNT %]])</f>
        <v>285.08999999999997</v>
      </c>
      <c r="H66" s="10">
        <v>0.15</v>
      </c>
      <c r="I66" s="3">
        <v>132.91560000000001</v>
      </c>
      <c r="J66" s="3">
        <f>Table1[[#This Row],[PRICE PROPOSAL]]-Table1[[#This Row],[COST]]</f>
        <v>152.17439999999996</v>
      </c>
      <c r="K66" s="10">
        <f>Table1[[#This Row],[PROFIT/LOSS]]/Table1[[#This Row],[PRICE PROPOSAL]]</f>
        <v>0.53377670209407546</v>
      </c>
      <c r="L66" s="1" t="s">
        <v>27</v>
      </c>
      <c r="M66" s="1" t="s">
        <v>28</v>
      </c>
      <c r="N66" s="1" t="s">
        <v>766</v>
      </c>
      <c r="O66" s="1" t="s">
        <v>766</v>
      </c>
      <c r="P66" s="1" t="s">
        <v>484</v>
      </c>
      <c r="Q66" s="1" t="s">
        <v>31</v>
      </c>
    </row>
    <row r="67" spans="1:17" x14ac:dyDescent="0.2">
      <c r="A67" s="1" t="s">
        <v>995</v>
      </c>
      <c r="B67" s="1" t="s">
        <v>994</v>
      </c>
      <c r="C67" s="1" t="s">
        <v>24</v>
      </c>
      <c r="D67" s="24">
        <v>335.4</v>
      </c>
      <c r="E67" s="3">
        <f>Table1[[#This Row],[APRIL 2022 LIST PRICE ]]*0.075</f>
        <v>25.154999999999998</v>
      </c>
      <c r="F67" s="3">
        <f>Table1[[#This Row],[APRIL 2022 LIST PRICE ]]+Table1[[#This Row],[Column1]]</f>
        <v>360.55499999999995</v>
      </c>
      <c r="G67" s="24">
        <f>Table1[[#This Row],[APRIL 2022 LIST PRICE ]]*(1-Table1[[#This Row],[DISCOPUNT %]])</f>
        <v>285.08999999999997</v>
      </c>
      <c r="H67" s="10">
        <v>0.15</v>
      </c>
      <c r="I67" s="3">
        <v>134.26560000000001</v>
      </c>
      <c r="J67" s="3">
        <f>Table1[[#This Row],[PRICE PROPOSAL]]-Table1[[#This Row],[COST]]</f>
        <v>150.82439999999997</v>
      </c>
      <c r="K67" s="10">
        <f>Table1[[#This Row],[PROFIT/LOSS]]/Table1[[#This Row],[PRICE PROPOSAL]]</f>
        <v>0.52904135536146468</v>
      </c>
      <c r="L67" s="1" t="s">
        <v>27</v>
      </c>
      <c r="M67" s="1" t="s">
        <v>28</v>
      </c>
      <c r="N67" s="1" t="s">
        <v>766</v>
      </c>
      <c r="O67" s="1" t="s">
        <v>766</v>
      </c>
      <c r="P67" s="1" t="s">
        <v>484</v>
      </c>
      <c r="Q67" s="1" t="s">
        <v>31</v>
      </c>
    </row>
    <row r="68" spans="1:17" x14ac:dyDescent="0.2">
      <c r="A68" s="1" t="s">
        <v>979</v>
      </c>
      <c r="B68" s="1" t="s">
        <v>978</v>
      </c>
      <c r="C68" s="1" t="s">
        <v>24</v>
      </c>
      <c r="D68" s="24">
        <v>69.875</v>
      </c>
      <c r="E68" s="3">
        <f>Table1[[#This Row],[APRIL 2022 LIST PRICE ]]*0.075</f>
        <v>5.2406249999999996</v>
      </c>
      <c r="F68" s="3">
        <f>Table1[[#This Row],[APRIL 2022 LIST PRICE ]]+Table1[[#This Row],[Column1]]</f>
        <v>75.115624999999994</v>
      </c>
      <c r="G68" s="24">
        <f>Table1[[#This Row],[APRIL 2022 LIST PRICE ]]*(1-Table1[[#This Row],[DISCOPUNT %]])</f>
        <v>59.393749999999997</v>
      </c>
      <c r="H68" s="10">
        <v>0.15</v>
      </c>
      <c r="I68" s="3">
        <v>13.284000000000001</v>
      </c>
      <c r="J68" s="3">
        <f>Table1[[#This Row],[PRICE PROPOSAL]]-Table1[[#This Row],[COST]]</f>
        <v>46.109749999999998</v>
      </c>
      <c r="K68" s="10">
        <f>Table1[[#This Row],[PROFIT/LOSS]]/Table1[[#This Row],[PRICE PROPOSAL]]</f>
        <v>0.77634010312532886</v>
      </c>
      <c r="L68" s="1" t="s">
        <v>27</v>
      </c>
      <c r="M68" s="1" t="s">
        <v>28</v>
      </c>
      <c r="N68" s="1" t="s">
        <v>977</v>
      </c>
      <c r="O68" s="1" t="s">
        <v>977</v>
      </c>
      <c r="P68" s="1" t="s">
        <v>484</v>
      </c>
      <c r="Q68" s="1" t="s">
        <v>31</v>
      </c>
    </row>
    <row r="69" spans="1:17" x14ac:dyDescent="0.2">
      <c r="A69" s="1" t="s">
        <v>653</v>
      </c>
      <c r="B69" s="1" t="s">
        <v>652</v>
      </c>
      <c r="C69" s="1" t="s">
        <v>24</v>
      </c>
      <c r="D69" s="24">
        <v>780.45</v>
      </c>
      <c r="E69" s="3">
        <f>Table1[[#This Row],[APRIL 2022 LIST PRICE ]]*0.075</f>
        <v>58.533749999999998</v>
      </c>
      <c r="F69" s="3">
        <f>Table1[[#This Row],[APRIL 2022 LIST PRICE ]]+Table1[[#This Row],[Column1]]</f>
        <v>838.9837500000001</v>
      </c>
      <c r="G69" s="24">
        <f>Table1[[#This Row],[APRIL 2022 LIST PRICE ]]*(1-Table1[[#This Row],[DISCOPUNT %]])</f>
        <v>663.38250000000005</v>
      </c>
      <c r="H69" s="10">
        <v>0.15</v>
      </c>
      <c r="I69" s="3">
        <v>309.6404</v>
      </c>
      <c r="J69" s="3">
        <f>Table1[[#This Row],[PRICE PROPOSAL]]-Table1[[#This Row],[COST]]</f>
        <v>353.74210000000005</v>
      </c>
      <c r="K69" s="10">
        <f>Table1[[#This Row],[PROFIT/LOSS]]/Table1[[#This Row],[PRICE PROPOSAL]]</f>
        <v>0.53324002366658751</v>
      </c>
      <c r="L69" s="1" t="s">
        <v>27</v>
      </c>
      <c r="M69" s="1" t="s">
        <v>28</v>
      </c>
      <c r="N69" s="1" t="s">
        <v>248</v>
      </c>
      <c r="O69" s="1" t="s">
        <v>65</v>
      </c>
      <c r="P69" s="1" t="s">
        <v>484</v>
      </c>
      <c r="Q69" s="1" t="s">
        <v>31</v>
      </c>
    </row>
    <row r="70" spans="1:17" x14ac:dyDescent="0.2">
      <c r="A70" s="1" t="s">
        <v>493</v>
      </c>
      <c r="B70" s="1" t="s">
        <v>492</v>
      </c>
      <c r="C70" s="1" t="s">
        <v>24</v>
      </c>
      <c r="D70" s="24">
        <v>99.974999999999994</v>
      </c>
      <c r="E70" s="3">
        <f>Table1[[#This Row],[APRIL 2022 LIST PRICE ]]*0.075</f>
        <v>7.498124999999999</v>
      </c>
      <c r="F70" s="3">
        <f>Table1[[#This Row],[APRIL 2022 LIST PRICE ]]+Table1[[#This Row],[Column1]]</f>
        <v>107.473125</v>
      </c>
      <c r="G70" s="24">
        <f>Table1[[#This Row],[APRIL 2022 LIST PRICE ]]*(1-Table1[[#This Row],[DISCOPUNT %]])</f>
        <v>84.978749999999991</v>
      </c>
      <c r="H70" s="10">
        <v>0.15</v>
      </c>
      <c r="I70" s="3">
        <v>56.01</v>
      </c>
      <c r="J70" s="3">
        <f>Table1[[#This Row],[PRICE PROPOSAL]]-Table1[[#This Row],[COST]]</f>
        <v>28.968749999999993</v>
      </c>
      <c r="K70" s="10">
        <f>Table1[[#This Row],[PROFIT/LOSS]]/Table1[[#This Row],[PRICE PROPOSAL]]</f>
        <v>0.34089404704117199</v>
      </c>
      <c r="L70" s="1" t="s">
        <v>27</v>
      </c>
      <c r="M70" s="1" t="s">
        <v>28</v>
      </c>
      <c r="N70" s="1" t="s">
        <v>248</v>
      </c>
      <c r="O70" s="1" t="s">
        <v>244</v>
      </c>
      <c r="P70" s="1" t="s">
        <v>484</v>
      </c>
      <c r="Q70" s="1" t="s">
        <v>31</v>
      </c>
    </row>
    <row r="71" spans="1:17" x14ac:dyDescent="0.2">
      <c r="A71" s="1" t="s">
        <v>991</v>
      </c>
      <c r="B71" s="1" t="s">
        <v>990</v>
      </c>
      <c r="C71" s="1" t="s">
        <v>24</v>
      </c>
      <c r="D71" s="24">
        <v>23.65</v>
      </c>
      <c r="E71" s="3">
        <f>Table1[[#This Row],[APRIL 2022 LIST PRICE ]]*0.075</f>
        <v>1.7737499999999999</v>
      </c>
      <c r="F71" s="3">
        <f>Table1[[#This Row],[APRIL 2022 LIST PRICE ]]+Table1[[#This Row],[Column1]]</f>
        <v>25.423749999999998</v>
      </c>
      <c r="G71" s="24">
        <f>Table1[[#This Row],[APRIL 2022 LIST PRICE ]]*(1-Table1[[#This Row],[DISCOPUNT %]])</f>
        <v>20.102499999999999</v>
      </c>
      <c r="H71" s="10">
        <v>0.15</v>
      </c>
      <c r="I71" s="3">
        <v>2.3976000000000002</v>
      </c>
      <c r="J71" s="3">
        <f>Table1[[#This Row],[PRICE PROPOSAL]]-Table1[[#This Row],[COST]]</f>
        <v>17.704899999999999</v>
      </c>
      <c r="K71" s="10">
        <f>Table1[[#This Row],[PROFIT/LOSS]]/Table1[[#This Row],[PRICE PROPOSAL]]</f>
        <v>0.8807312523317995</v>
      </c>
      <c r="L71" s="1" t="s">
        <v>27</v>
      </c>
      <c r="M71" s="1" t="s">
        <v>28</v>
      </c>
      <c r="N71" s="1" t="s">
        <v>244</v>
      </c>
      <c r="O71" s="1" t="s">
        <v>244</v>
      </c>
      <c r="P71" s="1" t="s">
        <v>321</v>
      </c>
      <c r="Q71" s="1" t="s">
        <v>31</v>
      </c>
    </row>
    <row r="72" spans="1:17" x14ac:dyDescent="0.2">
      <c r="A72" s="1" t="s">
        <v>989</v>
      </c>
      <c r="B72" s="1" t="s">
        <v>988</v>
      </c>
      <c r="C72" s="1" t="s">
        <v>24</v>
      </c>
      <c r="D72" s="24">
        <v>30.1</v>
      </c>
      <c r="E72" s="3">
        <f>Table1[[#This Row],[APRIL 2022 LIST PRICE ]]*0.075</f>
        <v>2.2574999999999998</v>
      </c>
      <c r="F72" s="3">
        <f>Table1[[#This Row],[APRIL 2022 LIST PRICE ]]+Table1[[#This Row],[Column1]]</f>
        <v>32.357500000000002</v>
      </c>
      <c r="G72" s="24">
        <f>Table1[[#This Row],[APRIL 2022 LIST PRICE ]]*(1-Table1[[#This Row],[DISCOPUNT %]])</f>
        <v>25.585000000000001</v>
      </c>
      <c r="H72" s="10">
        <v>0.15</v>
      </c>
      <c r="I72" s="3">
        <v>3.1320000000000001</v>
      </c>
      <c r="J72" s="3">
        <f>Table1[[#This Row],[PRICE PROPOSAL]]-Table1[[#This Row],[COST]]</f>
        <v>22.452999999999999</v>
      </c>
      <c r="K72" s="10">
        <f>Table1[[#This Row],[PROFIT/LOSS]]/Table1[[#This Row],[PRICE PROPOSAL]]</f>
        <v>0.87758452218096539</v>
      </c>
      <c r="L72" s="1" t="s">
        <v>27</v>
      </c>
      <c r="M72" s="1" t="s">
        <v>28</v>
      </c>
      <c r="N72" s="1" t="s">
        <v>244</v>
      </c>
      <c r="O72" s="1" t="s">
        <v>244</v>
      </c>
      <c r="P72" s="1" t="s">
        <v>321</v>
      </c>
      <c r="Q72" s="1" t="s">
        <v>31</v>
      </c>
    </row>
    <row r="73" spans="1:17" x14ac:dyDescent="0.2">
      <c r="A73" s="1" t="s">
        <v>818</v>
      </c>
      <c r="B73" s="1" t="s">
        <v>817</v>
      </c>
      <c r="C73" s="1" t="s">
        <v>24</v>
      </c>
      <c r="D73" s="24">
        <v>127.925</v>
      </c>
      <c r="E73" s="3">
        <f>Table1[[#This Row],[APRIL 2022 LIST PRICE ]]*0.075</f>
        <v>9.5943749999999994</v>
      </c>
      <c r="F73" s="3">
        <f>Table1[[#This Row],[APRIL 2022 LIST PRICE ]]+Table1[[#This Row],[Column1]]</f>
        <v>137.519375</v>
      </c>
      <c r="G73" s="24">
        <f>Table1[[#This Row],[APRIL 2022 LIST PRICE ]]*(1-Table1[[#This Row],[DISCOPUNT %]])</f>
        <v>108.73625</v>
      </c>
      <c r="H73" s="10">
        <v>0.15</v>
      </c>
      <c r="I73" s="3">
        <v>33.0822</v>
      </c>
      <c r="J73" s="3">
        <f>Table1[[#This Row],[PRICE PROPOSAL]]-Table1[[#This Row],[COST]]</f>
        <v>75.654049999999998</v>
      </c>
      <c r="K73" s="10">
        <f>Table1[[#This Row],[PROFIT/LOSS]]/Table1[[#This Row],[PRICE PROPOSAL]]</f>
        <v>0.69575739461311203</v>
      </c>
      <c r="L73" s="1" t="s">
        <v>27</v>
      </c>
      <c r="M73" s="1" t="s">
        <v>28</v>
      </c>
      <c r="N73" s="1" t="s">
        <v>538</v>
      </c>
      <c r="O73" s="1" t="s">
        <v>244</v>
      </c>
      <c r="P73" s="1" t="s">
        <v>321</v>
      </c>
      <c r="Q73" s="1" t="s">
        <v>31</v>
      </c>
    </row>
    <row r="74" spans="1:17" x14ac:dyDescent="0.2">
      <c r="A74" s="1" t="s">
        <v>782</v>
      </c>
      <c r="B74" s="1" t="s">
        <v>781</v>
      </c>
      <c r="C74" s="1" t="s">
        <v>24</v>
      </c>
      <c r="D74" s="24">
        <v>233.27500000000001</v>
      </c>
      <c r="E74" s="3">
        <f>Table1[[#This Row],[APRIL 2022 LIST PRICE ]]*0.075</f>
        <v>17.495625</v>
      </c>
      <c r="F74" s="3">
        <f>Table1[[#This Row],[APRIL 2022 LIST PRICE ]]+Table1[[#This Row],[Column1]]</f>
        <v>250.770625</v>
      </c>
      <c r="G74" s="24">
        <f>Table1[[#This Row],[APRIL 2022 LIST PRICE ]]*(1-Table1[[#This Row],[DISCOPUNT %]])</f>
        <v>198.28375</v>
      </c>
      <c r="H74" s="10">
        <v>0.15</v>
      </c>
      <c r="I74" s="3">
        <v>57.5</v>
      </c>
      <c r="J74" s="3">
        <f>Table1[[#This Row],[PRICE PROPOSAL]]-Table1[[#This Row],[COST]]</f>
        <v>140.78375</v>
      </c>
      <c r="K74" s="10">
        <f>Table1[[#This Row],[PROFIT/LOSS]]/Table1[[#This Row],[PRICE PROPOSAL]]</f>
        <v>0.71001153649756976</v>
      </c>
      <c r="L74" s="1" t="s">
        <v>27</v>
      </c>
      <c r="M74" s="1" t="s">
        <v>28</v>
      </c>
      <c r="N74" s="1" t="s">
        <v>248</v>
      </c>
      <c r="O74" s="1" t="s">
        <v>514</v>
      </c>
      <c r="P74" s="1" t="s">
        <v>780</v>
      </c>
      <c r="Q74" s="1" t="s">
        <v>31</v>
      </c>
    </row>
    <row r="75" spans="1:17" x14ac:dyDescent="0.2">
      <c r="A75" s="1" t="s">
        <v>552</v>
      </c>
      <c r="B75" s="1" t="s">
        <v>551</v>
      </c>
      <c r="C75" s="1" t="s">
        <v>24</v>
      </c>
      <c r="D75" s="24">
        <v>481.6</v>
      </c>
      <c r="E75" s="3">
        <f>Table1[[#This Row],[APRIL 2022 LIST PRICE ]]*0.075</f>
        <v>36.119999999999997</v>
      </c>
      <c r="F75" s="3">
        <f>Table1[[#This Row],[APRIL 2022 LIST PRICE ]]+Table1[[#This Row],[Column1]]</f>
        <v>517.72</v>
      </c>
      <c r="G75" s="24">
        <f>Table1[[#This Row],[APRIL 2022 LIST PRICE ]]*(1-Table1[[#This Row],[DISCOPUNT %]])</f>
        <v>471.96800000000002</v>
      </c>
      <c r="H75" s="10">
        <v>0.02</v>
      </c>
      <c r="I75" s="3">
        <v>82.8</v>
      </c>
      <c r="J75" s="3">
        <f>Table1[[#This Row],[PRICE PROPOSAL]]-Table1[[#This Row],[COST]]</f>
        <v>389.16800000000001</v>
      </c>
      <c r="K75" s="10">
        <f>Table1[[#This Row],[PROFIT/LOSS]]/Table1[[#This Row],[PRICE PROPOSAL]]</f>
        <v>0.82456437724591491</v>
      </c>
      <c r="L75" s="1" t="s">
        <v>27</v>
      </c>
      <c r="M75" s="1" t="s">
        <v>28</v>
      </c>
      <c r="N75" s="1" t="s">
        <v>35</v>
      </c>
      <c r="O75" s="1" t="s">
        <v>35</v>
      </c>
      <c r="P75" s="1" t="s">
        <v>247</v>
      </c>
      <c r="Q75" s="1" t="s">
        <v>31</v>
      </c>
    </row>
    <row r="76" spans="1:17" x14ac:dyDescent="0.2">
      <c r="A76" s="1" t="s">
        <v>550</v>
      </c>
      <c r="B76" s="1" t="s">
        <v>549</v>
      </c>
      <c r="C76" s="1" t="s">
        <v>24</v>
      </c>
      <c r="D76" s="24">
        <v>9007.4249999999993</v>
      </c>
      <c r="E76" s="3">
        <f>Table1[[#This Row],[APRIL 2022 LIST PRICE ]]*0.075</f>
        <v>675.55687499999988</v>
      </c>
      <c r="F76" s="3">
        <f>Table1[[#This Row],[APRIL 2022 LIST PRICE ]]+Table1[[#This Row],[Column1]]</f>
        <v>9682.9818749999995</v>
      </c>
      <c r="G76" s="24">
        <f>Table1[[#This Row],[APRIL 2022 LIST PRICE ]]*(1-Table1[[#This Row],[DISCOPUNT %]])</f>
        <v>8827.2764999999999</v>
      </c>
      <c r="H76" s="10">
        <v>0.02</v>
      </c>
      <c r="I76" s="3">
        <v>6252.9789428571403</v>
      </c>
      <c r="J76" s="3">
        <f>Table1[[#This Row],[PRICE PROPOSAL]]-Table1[[#This Row],[COST]]</f>
        <v>2574.2975571428597</v>
      </c>
      <c r="K76" s="10">
        <f>Table1[[#This Row],[PROFIT/LOSS]]/Table1[[#This Row],[PRICE PROPOSAL]]</f>
        <v>0.2916298766831264</v>
      </c>
      <c r="L76" s="1" t="s">
        <v>27</v>
      </c>
      <c r="M76" s="1" t="s">
        <v>28</v>
      </c>
      <c r="N76" s="1" t="s">
        <v>248</v>
      </c>
      <c r="O76" s="1" t="s">
        <v>244</v>
      </c>
      <c r="P76" s="1" t="s">
        <v>247</v>
      </c>
      <c r="Q76" s="1" t="s">
        <v>31</v>
      </c>
    </row>
    <row r="77" spans="1:17" x14ac:dyDescent="0.2">
      <c r="A77" s="1" t="s">
        <v>548</v>
      </c>
      <c r="B77" s="1" t="s">
        <v>547</v>
      </c>
      <c r="C77" s="1" t="s">
        <v>24</v>
      </c>
      <c r="D77" s="24">
        <v>603.07500000000005</v>
      </c>
      <c r="E77" s="3">
        <f>Table1[[#This Row],[APRIL 2022 LIST PRICE ]]*0.075</f>
        <v>45.230625000000003</v>
      </c>
      <c r="F77" s="3">
        <f>Table1[[#This Row],[APRIL 2022 LIST PRICE ]]+Table1[[#This Row],[Column1]]</f>
        <v>648.30562500000008</v>
      </c>
      <c r="G77" s="24">
        <f>Table1[[#This Row],[APRIL 2022 LIST PRICE ]]*(1-Table1[[#This Row],[DISCOPUNT %]])</f>
        <v>591.01350000000002</v>
      </c>
      <c r="H77" s="10">
        <v>0.02</v>
      </c>
      <c r="I77" s="3">
        <v>189.11879999999999</v>
      </c>
      <c r="J77" s="3">
        <f>Table1[[#This Row],[PRICE PROPOSAL]]-Table1[[#This Row],[COST]]</f>
        <v>401.89470000000006</v>
      </c>
      <c r="K77" s="10">
        <f>Table1[[#This Row],[PROFIT/LOSS]]/Table1[[#This Row],[PRICE PROPOSAL]]</f>
        <v>0.68000933988817525</v>
      </c>
      <c r="L77" s="1" t="s">
        <v>27</v>
      </c>
      <c r="M77" s="1" t="s">
        <v>28</v>
      </c>
      <c r="N77" s="1" t="s">
        <v>35</v>
      </c>
      <c r="O77" s="1" t="s">
        <v>35</v>
      </c>
      <c r="P77" s="1" t="s">
        <v>247</v>
      </c>
      <c r="Q77" s="1" t="s">
        <v>31</v>
      </c>
    </row>
    <row r="78" spans="1:17" x14ac:dyDescent="0.2">
      <c r="A78" s="1" t="s">
        <v>540</v>
      </c>
      <c r="B78" s="1" t="s">
        <v>539</v>
      </c>
      <c r="C78" s="1" t="s">
        <v>24</v>
      </c>
      <c r="D78" s="24">
        <v>11.824999999999999</v>
      </c>
      <c r="E78" s="3">
        <f>Table1[[#This Row],[APRIL 2022 LIST PRICE ]]*0.075</f>
        <v>0.88687499999999997</v>
      </c>
      <c r="F78" s="3">
        <f>Table1[[#This Row],[APRIL 2022 LIST PRICE ]]+Table1[[#This Row],[Column1]]</f>
        <v>12.711874999999999</v>
      </c>
      <c r="G78" s="24">
        <f>Table1[[#This Row],[APRIL 2022 LIST PRICE ]]*(1-Table1[[#This Row],[DISCOPUNT %]])</f>
        <v>11.5885</v>
      </c>
      <c r="H78" s="10">
        <v>0.02</v>
      </c>
      <c r="I78" s="3">
        <v>3.5978571428571402</v>
      </c>
      <c r="J78" s="3">
        <f>Table1[[#This Row],[PRICE PROPOSAL]]-Table1[[#This Row],[COST]]</f>
        <v>7.9906428571428592</v>
      </c>
      <c r="K78" s="10">
        <f>Table1[[#This Row],[PROFIT/LOSS]]/Table1[[#This Row],[PRICE PROPOSAL]]</f>
        <v>0.68953211003519521</v>
      </c>
      <c r="L78" s="1" t="s">
        <v>27</v>
      </c>
      <c r="M78" s="1" t="s">
        <v>28</v>
      </c>
      <c r="N78" s="1" t="s">
        <v>538</v>
      </c>
      <c r="O78" s="1" t="s">
        <v>537</v>
      </c>
      <c r="P78" s="1" t="s">
        <v>247</v>
      </c>
      <c r="Q78" s="1" t="s">
        <v>31</v>
      </c>
    </row>
    <row r="79" spans="1:17" x14ac:dyDescent="0.2">
      <c r="A79" s="1" t="s">
        <v>533</v>
      </c>
      <c r="B79" s="1" t="s">
        <v>532</v>
      </c>
      <c r="C79" s="1" t="s">
        <v>24</v>
      </c>
      <c r="D79" s="24">
        <v>424.625</v>
      </c>
      <c r="E79" s="3">
        <f>Table1[[#This Row],[APRIL 2022 LIST PRICE ]]*0.075</f>
        <v>31.846874999999997</v>
      </c>
      <c r="F79" s="3">
        <f>Table1[[#This Row],[APRIL 2022 LIST PRICE ]]+Table1[[#This Row],[Column1]]</f>
        <v>456.47187500000001</v>
      </c>
      <c r="G79" s="24">
        <f>Table1[[#This Row],[APRIL 2022 LIST PRICE ]]*(1-Table1[[#This Row],[DISCOPUNT %]])</f>
        <v>416.13249999999999</v>
      </c>
      <c r="H79" s="10">
        <v>0.02</v>
      </c>
      <c r="I79" s="3">
        <v>165.36085714285699</v>
      </c>
      <c r="J79" s="3">
        <f>Table1[[#This Row],[PRICE PROPOSAL]]-Table1[[#This Row],[COST]]</f>
        <v>250.77164285714301</v>
      </c>
      <c r="K79" s="10">
        <f>Table1[[#This Row],[PROFIT/LOSS]]/Table1[[#This Row],[PRICE PROPOSAL]]</f>
        <v>0.60262450747572716</v>
      </c>
      <c r="L79" s="1" t="s">
        <v>27</v>
      </c>
      <c r="M79" s="1" t="s">
        <v>28</v>
      </c>
      <c r="N79" s="1" t="s">
        <v>248</v>
      </c>
      <c r="O79" s="1" t="s">
        <v>244</v>
      </c>
      <c r="P79" s="1" t="s">
        <v>247</v>
      </c>
      <c r="Q79" s="1" t="s">
        <v>31</v>
      </c>
    </row>
    <row r="80" spans="1:17" x14ac:dyDescent="0.2">
      <c r="A80" s="1" t="s">
        <v>531</v>
      </c>
      <c r="B80" s="1" t="s">
        <v>530</v>
      </c>
      <c r="C80" s="1" t="s">
        <v>523</v>
      </c>
      <c r="D80" s="24">
        <v>17.2</v>
      </c>
      <c r="E80" s="3">
        <f>Table1[[#This Row],[APRIL 2022 LIST PRICE ]]*0.075</f>
        <v>1.2899999999999998</v>
      </c>
      <c r="F80" s="3">
        <f>Table1[[#This Row],[APRIL 2022 LIST PRICE ]]+Table1[[#This Row],[Column1]]</f>
        <v>18.489999999999998</v>
      </c>
      <c r="G80" s="24">
        <f>Table1[[#This Row],[APRIL 2022 LIST PRICE ]]*(1-Table1[[#This Row],[DISCOPUNT %]])</f>
        <v>16.855999999999998</v>
      </c>
      <c r="H80" s="10">
        <v>0.02</v>
      </c>
      <c r="I80" s="3">
        <v>6.8014285714285698</v>
      </c>
      <c r="J80" s="3">
        <f>Table1[[#This Row],[PRICE PROPOSAL]]-Table1[[#This Row],[COST]]</f>
        <v>10.054571428571428</v>
      </c>
      <c r="K80" s="10">
        <f>Table1[[#This Row],[PROFIT/LOSS]]/Table1[[#This Row],[PRICE PROPOSAL]]</f>
        <v>0.59649806766560454</v>
      </c>
      <c r="L80" s="1" t="s">
        <v>27</v>
      </c>
      <c r="M80" s="1" t="s">
        <v>28</v>
      </c>
      <c r="N80" s="1" t="s">
        <v>247</v>
      </c>
      <c r="O80" s="1" t="s">
        <v>244</v>
      </c>
      <c r="P80" s="1" t="s">
        <v>247</v>
      </c>
      <c r="Q80" s="1" t="s">
        <v>31</v>
      </c>
    </row>
    <row r="81" spans="1:17" x14ac:dyDescent="0.2">
      <c r="A81" s="1" t="s">
        <v>529</v>
      </c>
      <c r="B81" s="1" t="s">
        <v>528</v>
      </c>
      <c r="C81" s="1" t="s">
        <v>24</v>
      </c>
      <c r="D81" s="24">
        <v>73.099999999999994</v>
      </c>
      <c r="E81" s="3">
        <f>Table1[[#This Row],[APRIL 2022 LIST PRICE ]]*0.075</f>
        <v>5.482499999999999</v>
      </c>
      <c r="F81" s="3">
        <f>Table1[[#This Row],[APRIL 2022 LIST PRICE ]]+Table1[[#This Row],[Column1]]</f>
        <v>78.582499999999996</v>
      </c>
      <c r="G81" s="24">
        <f>Table1[[#This Row],[APRIL 2022 LIST PRICE ]]*(1-Table1[[#This Row],[DISCOPUNT %]])</f>
        <v>71.637999999999991</v>
      </c>
      <c r="H81" s="10">
        <v>0.02</v>
      </c>
      <c r="I81" s="3">
        <v>25.752171428571401</v>
      </c>
      <c r="J81" s="3">
        <f>Table1[[#This Row],[PRICE PROPOSAL]]-Table1[[#This Row],[COST]]</f>
        <v>45.88582857142859</v>
      </c>
      <c r="K81" s="10">
        <f>Table1[[#This Row],[PROFIT/LOSS]]/Table1[[#This Row],[PRICE PROPOSAL]]</f>
        <v>0.64052358484922245</v>
      </c>
      <c r="L81" s="1" t="s">
        <v>27</v>
      </c>
      <c r="M81" s="1" t="s">
        <v>28</v>
      </c>
      <c r="N81" s="1" t="s">
        <v>247</v>
      </c>
      <c r="O81" s="1" t="s">
        <v>244</v>
      </c>
      <c r="P81" s="1" t="s">
        <v>247</v>
      </c>
      <c r="Q81" s="1" t="s">
        <v>31</v>
      </c>
    </row>
    <row r="82" spans="1:17" x14ac:dyDescent="0.2">
      <c r="A82" s="1" t="s">
        <v>527</v>
      </c>
      <c r="B82" s="1" t="s">
        <v>526</v>
      </c>
      <c r="C82" s="1" t="s">
        <v>523</v>
      </c>
      <c r="D82" s="24">
        <v>67.724999999999994</v>
      </c>
      <c r="E82" s="3">
        <f>Table1[[#This Row],[APRIL 2022 LIST PRICE ]]*0.075</f>
        <v>5.0793749999999998</v>
      </c>
      <c r="F82" s="3">
        <f>Table1[[#This Row],[APRIL 2022 LIST PRICE ]]+Table1[[#This Row],[Column1]]</f>
        <v>72.804374999999993</v>
      </c>
      <c r="G82" s="24">
        <f>Table1[[#This Row],[APRIL 2022 LIST PRICE ]]*(1-Table1[[#This Row],[DISCOPUNT %]])</f>
        <v>66.370499999999993</v>
      </c>
      <c r="H82" s="10">
        <v>0.02</v>
      </c>
      <c r="I82" s="3">
        <v>42.245399999999997</v>
      </c>
      <c r="J82" s="3">
        <f>Table1[[#This Row],[PRICE PROPOSAL]]-Table1[[#This Row],[COST]]</f>
        <v>24.125099999999996</v>
      </c>
      <c r="K82" s="10">
        <f>Table1[[#This Row],[PROFIT/LOSS]]/Table1[[#This Row],[PRICE PROPOSAL]]</f>
        <v>0.36349131014532055</v>
      </c>
      <c r="L82" s="1" t="s">
        <v>27</v>
      </c>
      <c r="M82" s="1" t="s">
        <v>28</v>
      </c>
      <c r="N82" s="1" t="s">
        <v>247</v>
      </c>
      <c r="O82" s="1" t="s">
        <v>244</v>
      </c>
      <c r="P82" s="1" t="s">
        <v>247</v>
      </c>
      <c r="Q82" s="1" t="s">
        <v>31</v>
      </c>
    </row>
    <row r="83" spans="1:17" x14ac:dyDescent="0.2">
      <c r="A83" s="1" t="s">
        <v>525</v>
      </c>
      <c r="B83" s="1" t="s">
        <v>524</v>
      </c>
      <c r="C83" s="1" t="s">
        <v>523</v>
      </c>
      <c r="D83" s="24">
        <v>84.924999999999997</v>
      </c>
      <c r="E83" s="3">
        <f>Table1[[#This Row],[APRIL 2022 LIST PRICE ]]*0.075</f>
        <v>6.3693749999999998</v>
      </c>
      <c r="F83" s="3">
        <f>Table1[[#This Row],[APRIL 2022 LIST PRICE ]]+Table1[[#This Row],[Column1]]</f>
        <v>91.294375000000002</v>
      </c>
      <c r="G83" s="24">
        <f>Table1[[#This Row],[APRIL 2022 LIST PRICE ]]*(1-Table1[[#This Row],[DISCOPUNT %]])</f>
        <v>83.226500000000001</v>
      </c>
      <c r="H83" s="10">
        <v>0.02</v>
      </c>
      <c r="I83" s="3">
        <v>24.487714285714301</v>
      </c>
      <c r="J83" s="3">
        <f>Table1[[#This Row],[PRICE PROPOSAL]]-Table1[[#This Row],[COST]]</f>
        <v>58.738785714285697</v>
      </c>
      <c r="K83" s="10">
        <f>Table1[[#This Row],[PROFIT/LOSS]]/Table1[[#This Row],[PRICE PROPOSAL]]</f>
        <v>0.70577022600116179</v>
      </c>
      <c r="L83" s="1" t="s">
        <v>27</v>
      </c>
      <c r="M83" s="1" t="s">
        <v>28</v>
      </c>
      <c r="N83" s="1" t="s">
        <v>247</v>
      </c>
      <c r="O83" s="1" t="s">
        <v>244</v>
      </c>
      <c r="P83" s="1" t="s">
        <v>247</v>
      </c>
      <c r="Q83" s="1" t="s">
        <v>31</v>
      </c>
    </row>
    <row r="84" spans="1:17" x14ac:dyDescent="0.2">
      <c r="A84" s="1" t="s">
        <v>522</v>
      </c>
      <c r="B84" s="1" t="s">
        <v>521</v>
      </c>
      <c r="C84" s="1" t="s">
        <v>24</v>
      </c>
      <c r="D84" s="24">
        <v>156.94999999999999</v>
      </c>
      <c r="E84" s="3">
        <f>Table1[[#This Row],[APRIL 2022 LIST PRICE ]]*0.075</f>
        <v>11.771249999999998</v>
      </c>
      <c r="F84" s="3">
        <f>Table1[[#This Row],[APRIL 2022 LIST PRICE ]]+Table1[[#This Row],[Column1]]</f>
        <v>168.72125</v>
      </c>
      <c r="G84" s="24">
        <f>Table1[[#This Row],[APRIL 2022 LIST PRICE ]]*(1-Table1[[#This Row],[DISCOPUNT %]])</f>
        <v>153.81099999999998</v>
      </c>
      <c r="H84" s="10">
        <v>0.02</v>
      </c>
      <c r="I84" s="3">
        <v>73.845857142857099</v>
      </c>
      <c r="J84" s="3">
        <f>Table1[[#This Row],[PRICE PROPOSAL]]-Table1[[#This Row],[COST]]</f>
        <v>79.96514285714288</v>
      </c>
      <c r="K84" s="10">
        <f>Table1[[#This Row],[PROFIT/LOSS]]/Table1[[#This Row],[PRICE PROPOSAL]]</f>
        <v>0.51989222394460011</v>
      </c>
      <c r="L84" s="1" t="s">
        <v>27</v>
      </c>
      <c r="M84" s="1" t="s">
        <v>28</v>
      </c>
      <c r="N84" s="1" t="s">
        <v>247</v>
      </c>
      <c r="O84" s="1" t="s">
        <v>244</v>
      </c>
      <c r="P84" s="1" t="s">
        <v>247</v>
      </c>
      <c r="Q84" s="1" t="s">
        <v>31</v>
      </c>
    </row>
    <row r="85" spans="1:17" x14ac:dyDescent="0.2">
      <c r="A85" s="1" t="s">
        <v>518</v>
      </c>
      <c r="B85" s="1" t="s">
        <v>517</v>
      </c>
      <c r="C85" s="1" t="s">
        <v>24</v>
      </c>
      <c r="D85" s="24">
        <v>15.05</v>
      </c>
      <c r="E85" s="3">
        <f>Table1[[#This Row],[APRIL 2022 LIST PRICE ]]*0.075</f>
        <v>1.1287499999999999</v>
      </c>
      <c r="F85" s="3">
        <f>Table1[[#This Row],[APRIL 2022 LIST PRICE ]]+Table1[[#This Row],[Column1]]</f>
        <v>16.178750000000001</v>
      </c>
      <c r="G85" s="24">
        <f>Table1[[#This Row],[APRIL 2022 LIST PRICE ]]*(1-Table1[[#This Row],[DISCOPUNT %]])</f>
        <v>14.749000000000001</v>
      </c>
      <c r="H85" s="10">
        <v>0.02</v>
      </c>
      <c r="I85" s="3">
        <v>6.9</v>
      </c>
      <c r="J85" s="3">
        <f>Table1[[#This Row],[PRICE PROPOSAL]]-Table1[[#This Row],[COST]]</f>
        <v>7.8490000000000002</v>
      </c>
      <c r="K85" s="10">
        <f>Table1[[#This Row],[PROFIT/LOSS]]/Table1[[#This Row],[PRICE PROPOSAL]]</f>
        <v>0.53217167265577325</v>
      </c>
      <c r="L85" s="1" t="s">
        <v>27</v>
      </c>
      <c r="M85" s="1" t="s">
        <v>28</v>
      </c>
      <c r="N85" s="1" t="s">
        <v>247</v>
      </c>
      <c r="O85" s="1" t="s">
        <v>244</v>
      </c>
      <c r="P85" s="1" t="s">
        <v>247</v>
      </c>
      <c r="Q85" s="1" t="s">
        <v>31</v>
      </c>
    </row>
    <row r="86" spans="1:17" x14ac:dyDescent="0.2">
      <c r="A86" s="1" t="s">
        <v>516</v>
      </c>
      <c r="B86" s="1" t="s">
        <v>515</v>
      </c>
      <c r="C86" s="1" t="s">
        <v>24</v>
      </c>
      <c r="D86" s="24">
        <v>225.75</v>
      </c>
      <c r="E86" s="3">
        <f>Table1[[#This Row],[APRIL 2022 LIST PRICE ]]*0.075</f>
        <v>16.931249999999999</v>
      </c>
      <c r="F86" s="3">
        <f>Table1[[#This Row],[APRIL 2022 LIST PRICE ]]+Table1[[#This Row],[Column1]]</f>
        <v>242.68125000000001</v>
      </c>
      <c r="G86" s="24">
        <f>Table1[[#This Row],[APRIL 2022 LIST PRICE ]]*(1-Table1[[#This Row],[DISCOPUNT %]])</f>
        <v>221.23499999999999</v>
      </c>
      <c r="H86" s="10">
        <v>0.02</v>
      </c>
      <c r="I86" s="3">
        <v>109.907142857143</v>
      </c>
      <c r="J86" s="3">
        <f>Table1[[#This Row],[PRICE PROPOSAL]]-Table1[[#This Row],[COST]]</f>
        <v>111.32785714285698</v>
      </c>
      <c r="K86" s="10">
        <f>Table1[[#This Row],[PROFIT/LOSS]]/Table1[[#This Row],[PRICE PROPOSAL]]</f>
        <v>0.50321087143922527</v>
      </c>
      <c r="L86" s="1" t="s">
        <v>27</v>
      </c>
      <c r="M86" s="1" t="s">
        <v>28</v>
      </c>
      <c r="N86" s="1" t="s">
        <v>248</v>
      </c>
      <c r="O86" s="1" t="s">
        <v>514</v>
      </c>
      <c r="P86" s="1" t="s">
        <v>247</v>
      </c>
      <c r="Q86" s="1" t="s">
        <v>31</v>
      </c>
    </row>
    <row r="87" spans="1:17" x14ac:dyDescent="0.2">
      <c r="A87" s="1" t="s">
        <v>509</v>
      </c>
      <c r="B87" s="1" t="s">
        <v>508</v>
      </c>
      <c r="C87" s="1" t="s">
        <v>24</v>
      </c>
      <c r="D87" s="24">
        <v>1005.125</v>
      </c>
      <c r="E87" s="3">
        <f>Table1[[#This Row],[APRIL 2022 LIST PRICE ]]*0.075</f>
        <v>75.384374999999991</v>
      </c>
      <c r="F87" s="3">
        <f>Table1[[#This Row],[APRIL 2022 LIST PRICE ]]+Table1[[#This Row],[Column1]]</f>
        <v>1080.5093750000001</v>
      </c>
      <c r="G87" s="24">
        <f>Table1[[#This Row],[APRIL 2022 LIST PRICE ]]*(1-Table1[[#This Row],[DISCOPUNT %]])</f>
        <v>985.02250000000004</v>
      </c>
      <c r="H87" s="10">
        <v>0.02</v>
      </c>
      <c r="I87" s="3">
        <v>361.93568571428602</v>
      </c>
      <c r="J87" s="3">
        <f>Table1[[#This Row],[PRICE PROPOSAL]]-Table1[[#This Row],[COST]]</f>
        <v>623.08681428571401</v>
      </c>
      <c r="K87" s="10">
        <f>Table1[[#This Row],[PROFIT/LOSS]]/Table1[[#This Row],[PRICE PROPOSAL]]</f>
        <v>0.63256099661247733</v>
      </c>
      <c r="L87" s="1" t="s">
        <v>27</v>
      </c>
      <c r="M87" s="1" t="s">
        <v>28</v>
      </c>
      <c r="N87" s="1" t="s">
        <v>71</v>
      </c>
      <c r="O87" s="1" t="s">
        <v>507</v>
      </c>
      <c r="P87" s="1" t="s">
        <v>247</v>
      </c>
      <c r="Q87" s="1" t="s">
        <v>31</v>
      </c>
    </row>
    <row r="88" spans="1:17" x14ac:dyDescent="0.2">
      <c r="A88" s="1" t="s">
        <v>506</v>
      </c>
      <c r="B88" s="1" t="s">
        <v>505</v>
      </c>
      <c r="C88" s="1" t="s">
        <v>24</v>
      </c>
      <c r="D88" s="24">
        <v>2795</v>
      </c>
      <c r="E88" s="3">
        <f>Table1[[#This Row],[APRIL 2022 LIST PRICE ]]*0.075</f>
        <v>209.625</v>
      </c>
      <c r="F88" s="3">
        <f>Table1[[#This Row],[APRIL 2022 LIST PRICE ]]+Table1[[#This Row],[Column1]]</f>
        <v>3004.625</v>
      </c>
      <c r="G88" s="24">
        <f>Table1[[#This Row],[APRIL 2022 LIST PRICE ]]*(1-Table1[[#This Row],[DISCOPUNT %]])</f>
        <v>2739.1</v>
      </c>
      <c r="H88" s="10">
        <v>0.02</v>
      </c>
      <c r="I88" s="3">
        <v>834.46277142857105</v>
      </c>
      <c r="J88" s="3">
        <f>Table1[[#This Row],[PRICE PROPOSAL]]-Table1[[#This Row],[COST]]</f>
        <v>1904.6372285714288</v>
      </c>
      <c r="K88" s="10">
        <f>Table1[[#This Row],[PROFIT/LOSS]]/Table1[[#This Row],[PRICE PROPOSAL]]</f>
        <v>0.69535147624089255</v>
      </c>
      <c r="L88" s="1" t="s">
        <v>27</v>
      </c>
      <c r="M88" s="1" t="s">
        <v>28</v>
      </c>
      <c r="N88" s="1" t="s">
        <v>504</v>
      </c>
      <c r="O88" s="1" t="s">
        <v>247</v>
      </c>
      <c r="P88" s="1" t="s">
        <v>247</v>
      </c>
      <c r="Q88" s="1" t="s">
        <v>31</v>
      </c>
    </row>
    <row r="89" spans="1:17" x14ac:dyDescent="0.2">
      <c r="A89" s="1" t="s">
        <v>283</v>
      </c>
      <c r="B89" s="1" t="s">
        <v>282</v>
      </c>
      <c r="C89" s="1" t="s">
        <v>24</v>
      </c>
      <c r="D89" s="24">
        <v>26.875</v>
      </c>
      <c r="E89" s="3">
        <f>Table1[[#This Row],[APRIL 2022 LIST PRICE ]]*0.075</f>
        <v>2.015625</v>
      </c>
      <c r="F89" s="3">
        <f>Table1[[#This Row],[APRIL 2022 LIST PRICE ]]+Table1[[#This Row],[Column1]]</f>
        <v>28.890625</v>
      </c>
      <c r="G89" s="24">
        <f>Table1[[#This Row],[APRIL 2022 LIST PRICE ]]*(1-Table1[[#This Row],[DISCOPUNT %]])</f>
        <v>26.337499999999999</v>
      </c>
      <c r="H89" s="10">
        <v>0.02</v>
      </c>
      <c r="I89" s="3">
        <v>4.1498571428571402</v>
      </c>
      <c r="J89" s="3">
        <f>Table1[[#This Row],[PRICE PROPOSAL]]-Table1[[#This Row],[COST]]</f>
        <v>22.187642857142858</v>
      </c>
      <c r="K89" s="10">
        <f>Table1[[#This Row],[PROFIT/LOSS]]/Table1[[#This Row],[PRICE PROPOSAL]]</f>
        <v>0.84243541935046451</v>
      </c>
      <c r="L89" s="1" t="s">
        <v>27</v>
      </c>
      <c r="M89" s="1" t="s">
        <v>28</v>
      </c>
      <c r="N89" s="1" t="s">
        <v>247</v>
      </c>
      <c r="O89" s="1" t="s">
        <v>256</v>
      </c>
      <c r="P89" s="1" t="s">
        <v>247</v>
      </c>
      <c r="Q89" s="1" t="s">
        <v>31</v>
      </c>
    </row>
    <row r="90" spans="1:17" x14ac:dyDescent="0.2">
      <c r="A90" s="1" t="s">
        <v>250</v>
      </c>
      <c r="B90" s="1" t="s">
        <v>249</v>
      </c>
      <c r="C90" s="1" t="s">
        <v>24</v>
      </c>
      <c r="D90" s="24">
        <v>24.725000000000001</v>
      </c>
      <c r="E90" s="3">
        <f>Table1[[#This Row],[APRIL 2022 LIST PRICE ]]*0.075</f>
        <v>1.8543750000000001</v>
      </c>
      <c r="F90" s="3">
        <f>Table1[[#This Row],[APRIL 2022 LIST PRICE ]]+Table1[[#This Row],[Column1]]</f>
        <v>26.579375000000002</v>
      </c>
      <c r="G90" s="24">
        <f>Table1[[#This Row],[APRIL 2022 LIST PRICE ]]*(1-Table1[[#This Row],[DISCOPUNT %]])</f>
        <v>24.230499999999999</v>
      </c>
      <c r="H90" s="10">
        <v>0.02</v>
      </c>
      <c r="I90" s="3">
        <v>2.2277142857142902</v>
      </c>
      <c r="J90" s="3">
        <f>Table1[[#This Row],[PRICE PROPOSAL]]-Table1[[#This Row],[COST]]</f>
        <v>22.002785714285707</v>
      </c>
      <c r="K90" s="10">
        <f>Table1[[#This Row],[PROFIT/LOSS]]/Table1[[#This Row],[PRICE PROPOSAL]]</f>
        <v>0.90806156349583</v>
      </c>
      <c r="L90" s="1" t="s">
        <v>27</v>
      </c>
      <c r="M90" s="1" t="s">
        <v>28</v>
      </c>
      <c r="N90" s="1" t="s">
        <v>248</v>
      </c>
      <c r="O90" s="1" t="s">
        <v>244</v>
      </c>
      <c r="P90" s="1" t="s">
        <v>247</v>
      </c>
      <c r="Q90" s="1" t="s">
        <v>31</v>
      </c>
    </row>
    <row r="91" spans="1:17" x14ac:dyDescent="0.2">
      <c r="A91" s="15" t="s">
        <v>22</v>
      </c>
      <c r="B91" s="1" t="s">
        <v>23</v>
      </c>
      <c r="C91" s="1" t="s">
        <v>24</v>
      </c>
      <c r="D91" s="24">
        <v>112.875</v>
      </c>
      <c r="E91" s="3">
        <f>Table1[[#This Row],[APRIL 2022 LIST PRICE ]]*0.075</f>
        <v>8.4656249999999993</v>
      </c>
      <c r="F91" s="3">
        <f>Table1[[#This Row],[APRIL 2022 LIST PRICE ]]+Table1[[#This Row],[Column1]]</f>
        <v>121.340625</v>
      </c>
      <c r="G91" s="24">
        <f>Table1[[#This Row],[APRIL 2022 LIST PRICE ]]*(1-Table1[[#This Row],[DISCOPUNT %]])</f>
        <v>97.072500000000005</v>
      </c>
      <c r="H91" s="10">
        <v>0.14000000000000001</v>
      </c>
      <c r="I91" s="3">
        <v>85.6</v>
      </c>
      <c r="J91" s="3">
        <f>Table1[[#This Row],[PRICE PROPOSAL]]-Table1[[#This Row],[COST]]</f>
        <v>11.472500000000011</v>
      </c>
      <c r="K91" s="10">
        <f>Table1[[#This Row],[PROFIT/LOSS]]/Table1[[#This Row],[PRICE PROPOSAL]]</f>
        <v>0.11818486183007557</v>
      </c>
      <c r="L91" s="1" t="s">
        <v>27</v>
      </c>
      <c r="M91" s="1" t="s">
        <v>28</v>
      </c>
      <c r="N91" s="1" t="s">
        <v>29</v>
      </c>
      <c r="O91" s="1" t="s">
        <v>30</v>
      </c>
      <c r="P91" s="1" t="s">
        <v>29</v>
      </c>
      <c r="Q91" s="1" t="s">
        <v>31</v>
      </c>
    </row>
    <row r="92" spans="1:17" x14ac:dyDescent="0.2">
      <c r="A92" s="1" t="s">
        <v>36</v>
      </c>
      <c r="B92" s="1" t="s">
        <v>37</v>
      </c>
      <c r="C92" s="1" t="s">
        <v>24</v>
      </c>
      <c r="D92" s="24">
        <v>40.85</v>
      </c>
      <c r="E92" s="3">
        <f>Table1[[#This Row],[APRIL 2022 LIST PRICE ]]*0.075</f>
        <v>3.0637500000000002</v>
      </c>
      <c r="F92" s="3">
        <f>Table1[[#This Row],[APRIL 2022 LIST PRICE ]]+Table1[[#This Row],[Column1]]</f>
        <v>43.91375</v>
      </c>
      <c r="G92" s="24">
        <f>Table1[[#This Row],[APRIL 2022 LIST PRICE ]]*(1-Table1[[#This Row],[DISCOPUNT %]])</f>
        <v>32.68</v>
      </c>
      <c r="H92" s="10">
        <v>0.2</v>
      </c>
      <c r="I92" s="3">
        <v>14.5199</v>
      </c>
      <c r="J92" s="3">
        <f>Table1[[#This Row],[PRICE PROPOSAL]]-Table1[[#This Row],[COST]]</f>
        <v>18.1601</v>
      </c>
      <c r="K92" s="10">
        <f>Table1[[#This Row],[PROFIT/LOSS]]/Table1[[#This Row],[PRICE PROPOSAL]]</f>
        <v>0.55569461444308443</v>
      </c>
      <c r="L92" s="1" t="s">
        <v>27</v>
      </c>
      <c r="M92" s="1" t="s">
        <v>28</v>
      </c>
      <c r="N92" s="1" t="s">
        <v>29</v>
      </c>
      <c r="O92" s="1" t="s">
        <v>38</v>
      </c>
      <c r="P92" s="1" t="s">
        <v>29</v>
      </c>
      <c r="Q92" s="1" t="s">
        <v>31</v>
      </c>
    </row>
    <row r="93" spans="1:17" x14ac:dyDescent="0.2">
      <c r="A93" s="1" t="s">
        <v>39</v>
      </c>
      <c r="B93" s="1" t="s">
        <v>40</v>
      </c>
      <c r="C93" s="1" t="s">
        <v>24</v>
      </c>
      <c r="D93" s="24">
        <v>58.05</v>
      </c>
      <c r="E93" s="3">
        <f>Table1[[#This Row],[APRIL 2022 LIST PRICE ]]*0.075</f>
        <v>4.3537499999999998</v>
      </c>
      <c r="F93" s="3">
        <f>Table1[[#This Row],[APRIL 2022 LIST PRICE ]]+Table1[[#This Row],[Column1]]</f>
        <v>62.403749999999995</v>
      </c>
      <c r="G93" s="24">
        <f>Table1[[#This Row],[APRIL 2022 LIST PRICE ]]*(1-Table1[[#This Row],[DISCOPUNT %]])</f>
        <v>46.44</v>
      </c>
      <c r="H93" s="10">
        <v>0.2</v>
      </c>
      <c r="I93" s="3">
        <v>18.179300000000001</v>
      </c>
      <c r="J93" s="3">
        <f>Table1[[#This Row],[PRICE PROPOSAL]]-Table1[[#This Row],[COST]]</f>
        <v>28.260699999999996</v>
      </c>
      <c r="K93" s="10">
        <f>Table1[[#This Row],[PROFIT/LOSS]]/Table1[[#This Row],[PRICE PROPOSAL]]</f>
        <v>0.60854220499569334</v>
      </c>
      <c r="L93" s="1" t="s">
        <v>27</v>
      </c>
      <c r="M93" s="1" t="s">
        <v>28</v>
      </c>
      <c r="N93" s="1" t="s">
        <v>29</v>
      </c>
      <c r="O93" s="1" t="s">
        <v>41</v>
      </c>
      <c r="P93" s="1" t="s">
        <v>29</v>
      </c>
      <c r="Q93" s="1" t="s">
        <v>31</v>
      </c>
    </row>
    <row r="94" spans="1:17" x14ac:dyDescent="0.2">
      <c r="A94" s="1" t="s">
        <v>42</v>
      </c>
      <c r="B94" s="1" t="s">
        <v>43</v>
      </c>
      <c r="C94" s="1" t="s">
        <v>24</v>
      </c>
      <c r="D94" s="24">
        <v>56.975000000000001</v>
      </c>
      <c r="E94" s="3">
        <f>Table1[[#This Row],[APRIL 2022 LIST PRICE ]]*0.075</f>
        <v>4.2731250000000003</v>
      </c>
      <c r="F94" s="3">
        <f>Table1[[#This Row],[APRIL 2022 LIST PRICE ]]+Table1[[#This Row],[Column1]]</f>
        <v>61.248125000000002</v>
      </c>
      <c r="G94" s="24">
        <f>Table1[[#This Row],[APRIL 2022 LIST PRICE ]]*(1-Table1[[#This Row],[DISCOPUNT %]])</f>
        <v>45.580000000000005</v>
      </c>
      <c r="H94" s="10">
        <v>0.2</v>
      </c>
      <c r="I94" s="3">
        <v>26.632359999999998</v>
      </c>
      <c r="J94" s="3">
        <f>Table1[[#This Row],[PRICE PROPOSAL]]-Table1[[#This Row],[COST]]</f>
        <v>18.947640000000007</v>
      </c>
      <c r="K94" s="10">
        <f>Table1[[#This Row],[PROFIT/LOSS]]/Table1[[#This Row],[PRICE PROPOSAL]]</f>
        <v>0.41570074594120238</v>
      </c>
      <c r="L94" s="1" t="s">
        <v>27</v>
      </c>
      <c r="M94" s="1" t="s">
        <v>28</v>
      </c>
      <c r="N94" s="1" t="s">
        <v>29</v>
      </c>
      <c r="O94" s="1" t="s">
        <v>44</v>
      </c>
      <c r="P94" s="1" t="s">
        <v>29</v>
      </c>
      <c r="Q94" s="1" t="s">
        <v>31</v>
      </c>
    </row>
    <row r="95" spans="1:17" x14ac:dyDescent="0.2">
      <c r="A95" s="1" t="s">
        <v>45</v>
      </c>
      <c r="B95" s="1" t="s">
        <v>46</v>
      </c>
      <c r="C95" s="1" t="s">
        <v>24</v>
      </c>
      <c r="D95" s="24">
        <v>453.65</v>
      </c>
      <c r="E95" s="3">
        <f>Table1[[#This Row],[APRIL 2022 LIST PRICE ]]*0.075</f>
        <v>34.02375</v>
      </c>
      <c r="F95" s="3">
        <f>Table1[[#This Row],[APRIL 2022 LIST PRICE ]]+Table1[[#This Row],[Column1]]</f>
        <v>487.67374999999998</v>
      </c>
      <c r="G95" s="24">
        <f>Table1[[#This Row],[APRIL 2022 LIST PRICE ]]*(1-Table1[[#This Row],[DISCOPUNT %]])</f>
        <v>362.92</v>
      </c>
      <c r="H95" s="10">
        <v>0.2</v>
      </c>
      <c r="I95" s="3">
        <v>257.10289999999998</v>
      </c>
      <c r="J95" s="3">
        <f>Table1[[#This Row],[PRICE PROPOSAL]]-Table1[[#This Row],[COST]]</f>
        <v>105.81710000000004</v>
      </c>
      <c r="K95" s="10">
        <f>Table1[[#This Row],[PROFIT/LOSS]]/Table1[[#This Row],[PRICE PROPOSAL]]</f>
        <v>0.29157142069877667</v>
      </c>
      <c r="L95" s="1" t="s">
        <v>27</v>
      </c>
      <c r="M95" s="1" t="s">
        <v>28</v>
      </c>
      <c r="N95" s="1" t="s">
        <v>29</v>
      </c>
      <c r="O95" s="1" t="s">
        <v>44</v>
      </c>
      <c r="P95" s="1" t="s">
        <v>29</v>
      </c>
      <c r="Q95" s="1" t="s">
        <v>31</v>
      </c>
    </row>
    <row r="96" spans="1:17" x14ac:dyDescent="0.2">
      <c r="A96" s="1" t="s">
        <v>47</v>
      </c>
      <c r="B96" s="1" t="s">
        <v>48</v>
      </c>
      <c r="C96" s="1" t="s">
        <v>24</v>
      </c>
      <c r="D96" s="24">
        <v>453.65</v>
      </c>
      <c r="E96" s="3">
        <f>Table1[[#This Row],[APRIL 2022 LIST PRICE ]]*0.075</f>
        <v>34.02375</v>
      </c>
      <c r="F96" s="3">
        <f>Table1[[#This Row],[APRIL 2022 LIST PRICE ]]+Table1[[#This Row],[Column1]]</f>
        <v>487.67374999999998</v>
      </c>
      <c r="G96" s="24">
        <f>Table1[[#This Row],[APRIL 2022 LIST PRICE ]]*(1-Table1[[#This Row],[DISCOPUNT %]])</f>
        <v>362.92</v>
      </c>
      <c r="H96" s="10">
        <v>0.2</v>
      </c>
      <c r="I96" s="3">
        <v>228.55617000000001</v>
      </c>
      <c r="J96" s="3">
        <f>Table1[[#This Row],[PRICE PROPOSAL]]-Table1[[#This Row],[COST]]</f>
        <v>134.36383000000001</v>
      </c>
      <c r="K96" s="10">
        <f>Table1[[#This Row],[PROFIT/LOSS]]/Table1[[#This Row],[PRICE PROPOSAL]]</f>
        <v>0.37022988537418716</v>
      </c>
      <c r="L96" s="1" t="s">
        <v>27</v>
      </c>
      <c r="M96" s="1" t="s">
        <v>28</v>
      </c>
      <c r="N96" s="1" t="s">
        <v>29</v>
      </c>
      <c r="O96" s="1" t="s">
        <v>44</v>
      </c>
      <c r="P96" s="1" t="s">
        <v>29</v>
      </c>
      <c r="Q96" s="1" t="s">
        <v>31</v>
      </c>
    </row>
    <row r="97" spans="1:17" x14ac:dyDescent="0.2">
      <c r="A97" s="1" t="s">
        <v>49</v>
      </c>
      <c r="B97" s="1" t="s">
        <v>50</v>
      </c>
      <c r="C97" s="1" t="s">
        <v>24</v>
      </c>
      <c r="D97" s="24">
        <v>453.65</v>
      </c>
      <c r="E97" s="3">
        <f>Table1[[#This Row],[APRIL 2022 LIST PRICE ]]*0.075</f>
        <v>34.02375</v>
      </c>
      <c r="F97" s="3">
        <f>Table1[[#This Row],[APRIL 2022 LIST PRICE ]]+Table1[[#This Row],[Column1]]</f>
        <v>487.67374999999998</v>
      </c>
      <c r="G97" s="24">
        <f>Table1[[#This Row],[APRIL 2022 LIST PRICE ]]*(1-Table1[[#This Row],[DISCOPUNT %]])</f>
        <v>362.92</v>
      </c>
      <c r="H97" s="10">
        <v>0.2</v>
      </c>
      <c r="I97" s="3">
        <v>251.83937</v>
      </c>
      <c r="J97" s="3">
        <f>Table1[[#This Row],[PRICE PROPOSAL]]-Table1[[#This Row],[COST]]</f>
        <v>111.08063000000001</v>
      </c>
      <c r="K97" s="10">
        <f>Table1[[#This Row],[PROFIT/LOSS]]/Table1[[#This Row],[PRICE PROPOSAL]]</f>
        <v>0.30607469965832695</v>
      </c>
      <c r="L97" s="1" t="s">
        <v>27</v>
      </c>
      <c r="M97" s="1" t="s">
        <v>28</v>
      </c>
      <c r="N97" s="1" t="s">
        <v>29</v>
      </c>
      <c r="O97" s="1" t="s">
        <v>44</v>
      </c>
      <c r="P97" s="1" t="s">
        <v>29</v>
      </c>
      <c r="Q97" s="1" t="s">
        <v>31</v>
      </c>
    </row>
    <row r="98" spans="1:17" x14ac:dyDescent="0.2">
      <c r="A98" s="1" t="s">
        <v>51</v>
      </c>
      <c r="B98" s="1" t="s">
        <v>52</v>
      </c>
      <c r="C98" s="1" t="s">
        <v>24</v>
      </c>
      <c r="D98" s="24">
        <v>222.52500000000001</v>
      </c>
      <c r="E98" s="3">
        <f>Table1[[#This Row],[APRIL 2022 LIST PRICE ]]*0.075</f>
        <v>16.689374999999998</v>
      </c>
      <c r="F98" s="3">
        <f>Table1[[#This Row],[APRIL 2022 LIST PRICE ]]+Table1[[#This Row],[Column1]]</f>
        <v>239.21437500000002</v>
      </c>
      <c r="G98" s="24">
        <f>Table1[[#This Row],[APRIL 2022 LIST PRICE ]]*(1-Table1[[#This Row],[DISCOPUNT %]])</f>
        <v>178.02</v>
      </c>
      <c r="H98" s="10">
        <v>0.2</v>
      </c>
      <c r="I98" s="3">
        <v>57.437600000000003</v>
      </c>
      <c r="J98" s="3">
        <f>Table1[[#This Row],[PRICE PROPOSAL]]-Table1[[#This Row],[COST]]</f>
        <v>120.58240000000001</v>
      </c>
      <c r="K98" s="10">
        <f>Table1[[#This Row],[PROFIT/LOSS]]/Table1[[#This Row],[PRICE PROPOSAL]]</f>
        <v>0.67735310639254021</v>
      </c>
      <c r="L98" s="1" t="s">
        <v>27</v>
      </c>
      <c r="M98" s="1" t="s">
        <v>28</v>
      </c>
      <c r="N98" s="1" t="s">
        <v>29</v>
      </c>
      <c r="O98" s="1" t="s">
        <v>53</v>
      </c>
      <c r="P98" s="1" t="s">
        <v>29</v>
      </c>
      <c r="Q98" s="1" t="s">
        <v>31</v>
      </c>
    </row>
    <row r="99" spans="1:17" x14ac:dyDescent="0.2">
      <c r="A99" s="1" t="s">
        <v>54</v>
      </c>
      <c r="B99" s="1" t="s">
        <v>55</v>
      </c>
      <c r="C99" s="1" t="s">
        <v>24</v>
      </c>
      <c r="D99" s="24">
        <v>293.47500000000002</v>
      </c>
      <c r="E99" s="3">
        <f>Table1[[#This Row],[APRIL 2022 LIST PRICE ]]*0.075</f>
        <v>22.010625000000001</v>
      </c>
      <c r="F99" s="3">
        <f>Table1[[#This Row],[APRIL 2022 LIST PRICE ]]+Table1[[#This Row],[Column1]]</f>
        <v>315.48562500000003</v>
      </c>
      <c r="G99" s="24">
        <f>Table1[[#This Row],[APRIL 2022 LIST PRICE ]]*(1-Table1[[#This Row],[DISCOPUNT %]])</f>
        <v>234.78000000000003</v>
      </c>
      <c r="H99" s="10">
        <v>0.2</v>
      </c>
      <c r="I99" s="3">
        <v>85.963800000000006</v>
      </c>
      <c r="J99" s="3">
        <f>Table1[[#This Row],[PRICE PROPOSAL]]-Table1[[#This Row],[COST]]</f>
        <v>148.81620000000004</v>
      </c>
      <c r="K99" s="10">
        <f>Table1[[#This Row],[PROFIT/LOSS]]/Table1[[#This Row],[PRICE PROPOSAL]]</f>
        <v>0.63385382059800677</v>
      </c>
      <c r="L99" s="1" t="s">
        <v>27</v>
      </c>
      <c r="M99" s="1" t="s">
        <v>28</v>
      </c>
      <c r="N99" s="1" t="s">
        <v>29</v>
      </c>
      <c r="O99" s="1" t="s">
        <v>53</v>
      </c>
      <c r="P99" s="1" t="s">
        <v>29</v>
      </c>
      <c r="Q99" s="1" t="s">
        <v>31</v>
      </c>
    </row>
    <row r="100" spans="1:17" x14ac:dyDescent="0.2">
      <c r="A100" s="1" t="s">
        <v>56</v>
      </c>
      <c r="B100" s="1" t="s">
        <v>57</v>
      </c>
      <c r="C100" s="1" t="s">
        <v>24</v>
      </c>
      <c r="D100" s="24">
        <v>341.85</v>
      </c>
      <c r="E100" s="3">
        <f>Table1[[#This Row],[APRIL 2022 LIST PRICE ]]*0.075</f>
        <v>25.638750000000002</v>
      </c>
      <c r="F100" s="3">
        <f>Table1[[#This Row],[APRIL 2022 LIST PRICE ]]+Table1[[#This Row],[Column1]]</f>
        <v>367.48875000000004</v>
      </c>
      <c r="G100" s="24">
        <f>Table1[[#This Row],[APRIL 2022 LIST PRICE ]]*(1-Table1[[#This Row],[DISCOPUNT %]])</f>
        <v>273.48</v>
      </c>
      <c r="H100" s="10">
        <v>0.2</v>
      </c>
      <c r="I100" s="3">
        <v>105.93</v>
      </c>
      <c r="J100" s="3">
        <f>Table1[[#This Row],[PRICE PROPOSAL]]-Table1[[#This Row],[COST]]</f>
        <v>167.55</v>
      </c>
      <c r="K100" s="10">
        <f>Table1[[#This Row],[PROFIT/LOSS]]/Table1[[#This Row],[PRICE PROPOSAL]]</f>
        <v>0.61265906099166301</v>
      </c>
      <c r="L100" s="1" t="s">
        <v>27</v>
      </c>
      <c r="M100" s="1" t="s">
        <v>28</v>
      </c>
      <c r="N100" s="1" t="s">
        <v>29</v>
      </c>
      <c r="O100" s="1" t="s">
        <v>53</v>
      </c>
      <c r="P100" s="1" t="s">
        <v>29</v>
      </c>
      <c r="Q100" s="1" t="s">
        <v>31</v>
      </c>
    </row>
    <row r="101" spans="1:17" x14ac:dyDescent="0.2">
      <c r="A101" s="1" t="s">
        <v>58</v>
      </c>
      <c r="B101" s="1" t="s">
        <v>59</v>
      </c>
      <c r="C101" s="1" t="s">
        <v>24</v>
      </c>
      <c r="D101" s="24">
        <v>33.325000000000003</v>
      </c>
      <c r="E101" s="3">
        <f>Table1[[#This Row],[APRIL 2022 LIST PRICE ]]*0.075</f>
        <v>2.4993750000000001</v>
      </c>
      <c r="F101" s="3">
        <f>Table1[[#This Row],[APRIL 2022 LIST PRICE ]]+Table1[[#This Row],[Column1]]</f>
        <v>35.824375000000003</v>
      </c>
      <c r="G101" s="24">
        <f>Table1[[#This Row],[APRIL 2022 LIST PRICE ]]*(1-Table1[[#This Row],[DISCOPUNT %]])</f>
        <v>26.660000000000004</v>
      </c>
      <c r="H101" s="10">
        <v>0.2</v>
      </c>
      <c r="I101" s="3">
        <v>1.4338</v>
      </c>
      <c r="J101" s="3">
        <f>Table1[[#This Row],[PRICE PROPOSAL]]-Table1[[#This Row],[COST]]</f>
        <v>25.226200000000002</v>
      </c>
      <c r="K101" s="10">
        <f>Table1[[#This Row],[PROFIT/LOSS]]/Table1[[#This Row],[PRICE PROPOSAL]]</f>
        <v>0.94621905476369084</v>
      </c>
      <c r="L101" s="1" t="s">
        <v>27</v>
      </c>
      <c r="M101" s="1" t="s">
        <v>28</v>
      </c>
      <c r="N101" s="1" t="s">
        <v>29</v>
      </c>
      <c r="O101" s="1" t="s">
        <v>30</v>
      </c>
      <c r="P101" s="1" t="s">
        <v>29</v>
      </c>
      <c r="Q101" s="1" t="s">
        <v>31</v>
      </c>
    </row>
    <row r="102" spans="1:17" x14ac:dyDescent="0.2">
      <c r="A102" s="1" t="s">
        <v>60</v>
      </c>
      <c r="B102" s="1" t="s">
        <v>61</v>
      </c>
      <c r="C102" s="1" t="s">
        <v>24</v>
      </c>
      <c r="D102" s="24">
        <v>704.125</v>
      </c>
      <c r="E102" s="3">
        <f>Table1[[#This Row],[APRIL 2022 LIST PRICE ]]*0.075</f>
        <v>52.809374999999996</v>
      </c>
      <c r="F102" s="3">
        <f>Table1[[#This Row],[APRIL 2022 LIST PRICE ]]+Table1[[#This Row],[Column1]]</f>
        <v>756.93437500000005</v>
      </c>
      <c r="G102" s="24">
        <f>Table1[[#This Row],[APRIL 2022 LIST PRICE ]]*(1-Table1[[#This Row],[DISCOPUNT %]])</f>
        <v>563.30000000000007</v>
      </c>
      <c r="H102" s="10">
        <v>0.2</v>
      </c>
      <c r="I102" s="3">
        <v>347.6216</v>
      </c>
      <c r="J102" s="3">
        <f>Table1[[#This Row],[PRICE PROPOSAL]]-Table1[[#This Row],[COST]]</f>
        <v>215.67840000000007</v>
      </c>
      <c r="K102" s="10">
        <f>Table1[[#This Row],[PROFIT/LOSS]]/Table1[[#This Row],[PRICE PROPOSAL]]</f>
        <v>0.38288372093023265</v>
      </c>
      <c r="L102" s="1" t="s">
        <v>27</v>
      </c>
      <c r="M102" s="1" t="s">
        <v>28</v>
      </c>
      <c r="N102" s="1" t="s">
        <v>29</v>
      </c>
      <c r="O102" s="1" t="s">
        <v>62</v>
      </c>
      <c r="P102" s="1" t="s">
        <v>29</v>
      </c>
      <c r="Q102" s="1" t="s">
        <v>31</v>
      </c>
    </row>
    <row r="103" spans="1:17" x14ac:dyDescent="0.2">
      <c r="A103" s="1" t="s">
        <v>63</v>
      </c>
      <c r="B103" s="1" t="s">
        <v>64</v>
      </c>
      <c r="C103" s="1" t="s">
        <v>24</v>
      </c>
      <c r="D103" s="24">
        <v>27.95</v>
      </c>
      <c r="E103" s="3">
        <f>Table1[[#This Row],[APRIL 2022 LIST PRICE ]]*0.075</f>
        <v>2.0962499999999999</v>
      </c>
      <c r="F103" s="3">
        <f>Table1[[#This Row],[APRIL 2022 LIST PRICE ]]+Table1[[#This Row],[Column1]]</f>
        <v>30.046250000000001</v>
      </c>
      <c r="G103" s="24">
        <f>Table1[[#This Row],[APRIL 2022 LIST PRICE ]]*(1-Table1[[#This Row],[DISCOPUNT %]])</f>
        <v>22.36</v>
      </c>
      <c r="H103" s="10">
        <v>0.2</v>
      </c>
      <c r="I103" s="3">
        <v>6.6981999999999999</v>
      </c>
      <c r="J103" s="3">
        <f>Table1[[#This Row],[PRICE PROPOSAL]]-Table1[[#This Row],[COST]]</f>
        <v>15.661799999999999</v>
      </c>
      <c r="K103" s="10">
        <f>Table1[[#This Row],[PROFIT/LOSS]]/Table1[[#This Row],[PRICE PROPOSAL]]</f>
        <v>0.70043828264758501</v>
      </c>
      <c r="L103" s="1" t="s">
        <v>27</v>
      </c>
      <c r="M103" s="1" t="s">
        <v>28</v>
      </c>
      <c r="N103" s="1" t="s">
        <v>29</v>
      </c>
      <c r="O103" s="1" t="s">
        <v>65</v>
      </c>
      <c r="P103" s="1" t="s">
        <v>29</v>
      </c>
      <c r="Q103" s="1" t="s">
        <v>31</v>
      </c>
    </row>
    <row r="104" spans="1:17" x14ac:dyDescent="0.2">
      <c r="A104" s="1" t="s">
        <v>66</v>
      </c>
      <c r="B104" s="1" t="s">
        <v>67</v>
      </c>
      <c r="C104" s="1" t="s">
        <v>24</v>
      </c>
      <c r="D104" s="24">
        <v>59.125</v>
      </c>
      <c r="E104" s="3">
        <f>Table1[[#This Row],[APRIL 2022 LIST PRICE ]]*0.075</f>
        <v>4.4343750000000002</v>
      </c>
      <c r="F104" s="3">
        <f>Table1[[#This Row],[APRIL 2022 LIST PRICE ]]+Table1[[#This Row],[Column1]]</f>
        <v>63.559375000000003</v>
      </c>
      <c r="G104" s="24">
        <f>Table1[[#This Row],[APRIL 2022 LIST PRICE ]]*(1-Table1[[#This Row],[DISCOPUNT %]])</f>
        <v>47.300000000000004</v>
      </c>
      <c r="H104" s="10">
        <v>0.2</v>
      </c>
      <c r="I104" s="3">
        <v>9.1699000000000002</v>
      </c>
      <c r="J104" s="3">
        <f>Table1[[#This Row],[PRICE PROPOSAL]]-Table1[[#This Row],[COST]]</f>
        <v>38.130100000000006</v>
      </c>
      <c r="K104" s="10">
        <f>Table1[[#This Row],[PROFIT/LOSS]]/Table1[[#This Row],[PRICE PROPOSAL]]</f>
        <v>0.80613319238900638</v>
      </c>
      <c r="L104" s="1" t="s">
        <v>27</v>
      </c>
      <c r="M104" s="1" t="s">
        <v>28</v>
      </c>
      <c r="N104" s="1" t="s">
        <v>29</v>
      </c>
      <c r="O104" s="1" t="s">
        <v>68</v>
      </c>
      <c r="P104" s="1" t="s">
        <v>29</v>
      </c>
      <c r="Q104" s="1" t="s">
        <v>31</v>
      </c>
    </row>
    <row r="105" spans="1:17" x14ac:dyDescent="0.2">
      <c r="A105" s="1" t="s">
        <v>69</v>
      </c>
      <c r="B105" s="1" t="s">
        <v>70</v>
      </c>
      <c r="C105" s="1" t="s">
        <v>24</v>
      </c>
      <c r="D105" s="24">
        <v>462.25</v>
      </c>
      <c r="E105" s="3">
        <f>Table1[[#This Row],[APRIL 2022 LIST PRICE ]]*0.075</f>
        <v>34.668749999999996</v>
      </c>
      <c r="F105" s="3">
        <f>Table1[[#This Row],[APRIL 2022 LIST PRICE ]]+Table1[[#This Row],[Column1]]</f>
        <v>496.91874999999999</v>
      </c>
      <c r="G105" s="24">
        <f>Table1[[#This Row],[APRIL 2022 LIST PRICE ]]*(1-Table1[[#This Row],[DISCOPUNT %]])</f>
        <v>369.8</v>
      </c>
      <c r="H105" s="10">
        <v>0.2</v>
      </c>
      <c r="I105" s="3">
        <v>72.107299999999995</v>
      </c>
      <c r="J105" s="3">
        <f>Table1[[#This Row],[PRICE PROPOSAL]]-Table1[[#This Row],[COST]]</f>
        <v>297.6927</v>
      </c>
      <c r="K105" s="10">
        <f>Table1[[#This Row],[PROFIT/LOSS]]/Table1[[#This Row],[PRICE PROPOSAL]]</f>
        <v>0.80501000540832879</v>
      </c>
      <c r="L105" s="1" t="s">
        <v>27</v>
      </c>
      <c r="M105" s="1" t="s">
        <v>28</v>
      </c>
      <c r="N105" s="1" t="s">
        <v>29</v>
      </c>
      <c r="O105" s="1" t="s">
        <v>71</v>
      </c>
      <c r="P105" s="1" t="s">
        <v>29</v>
      </c>
      <c r="Q105" s="1" t="s">
        <v>31</v>
      </c>
    </row>
    <row r="106" spans="1:17" x14ac:dyDescent="0.2">
      <c r="A106" s="1" t="s">
        <v>72</v>
      </c>
      <c r="B106" s="1" t="s">
        <v>73</v>
      </c>
      <c r="C106" s="1" t="s">
        <v>24</v>
      </c>
      <c r="D106" s="24">
        <v>462.25</v>
      </c>
      <c r="E106" s="3">
        <f>Table1[[#This Row],[APRIL 2022 LIST PRICE ]]*0.075</f>
        <v>34.668749999999996</v>
      </c>
      <c r="F106" s="3">
        <f>Table1[[#This Row],[APRIL 2022 LIST PRICE ]]+Table1[[#This Row],[Column1]]</f>
        <v>496.91874999999999</v>
      </c>
      <c r="G106" s="24">
        <f>Table1[[#This Row],[APRIL 2022 LIST PRICE ]]*(1-Table1[[#This Row],[DISCOPUNT %]])</f>
        <v>369.8</v>
      </c>
      <c r="H106" s="10">
        <v>0.2</v>
      </c>
      <c r="I106" s="3">
        <v>74.364999999999995</v>
      </c>
      <c r="J106" s="3">
        <f>Table1[[#This Row],[PRICE PROPOSAL]]-Table1[[#This Row],[COST]]</f>
        <v>295.435</v>
      </c>
      <c r="K106" s="10">
        <f>Table1[[#This Row],[PROFIT/LOSS]]/Table1[[#This Row],[PRICE PROPOSAL]]</f>
        <v>0.79890481341265551</v>
      </c>
      <c r="L106" s="1" t="s">
        <v>27</v>
      </c>
      <c r="M106" s="1" t="s">
        <v>28</v>
      </c>
      <c r="N106" s="1" t="s">
        <v>29</v>
      </c>
      <c r="O106" s="1" t="s">
        <v>71</v>
      </c>
      <c r="P106" s="1" t="s">
        <v>29</v>
      </c>
      <c r="Q106" s="1" t="s">
        <v>31</v>
      </c>
    </row>
    <row r="107" spans="1:17" x14ac:dyDescent="0.2">
      <c r="A107" s="1" t="s">
        <v>74</v>
      </c>
      <c r="B107" s="1" t="s">
        <v>75</v>
      </c>
      <c r="C107" s="1" t="s">
        <v>24</v>
      </c>
      <c r="D107" s="24">
        <v>462.25</v>
      </c>
      <c r="E107" s="3">
        <f>Table1[[#This Row],[APRIL 2022 LIST PRICE ]]*0.075</f>
        <v>34.668749999999996</v>
      </c>
      <c r="F107" s="3">
        <f>Table1[[#This Row],[APRIL 2022 LIST PRICE ]]+Table1[[#This Row],[Column1]]</f>
        <v>496.91874999999999</v>
      </c>
      <c r="G107" s="24">
        <f>Table1[[#This Row],[APRIL 2022 LIST PRICE ]]*(1-Table1[[#This Row],[DISCOPUNT %]])</f>
        <v>369.8</v>
      </c>
      <c r="H107" s="10">
        <v>0.2</v>
      </c>
      <c r="I107" s="3">
        <v>69.261099999999999</v>
      </c>
      <c r="J107" s="3">
        <f>Table1[[#This Row],[PRICE PROPOSAL]]-Table1[[#This Row],[COST]]</f>
        <v>300.53890000000001</v>
      </c>
      <c r="K107" s="10">
        <f>Table1[[#This Row],[PROFIT/LOSS]]/Table1[[#This Row],[PRICE PROPOSAL]]</f>
        <v>0.81270659816116819</v>
      </c>
      <c r="L107" s="1" t="s">
        <v>27</v>
      </c>
      <c r="M107" s="1" t="s">
        <v>28</v>
      </c>
      <c r="N107" s="1" t="s">
        <v>29</v>
      </c>
      <c r="O107" s="1" t="s">
        <v>71</v>
      </c>
      <c r="P107" s="1" t="s">
        <v>29</v>
      </c>
      <c r="Q107" s="1" t="s">
        <v>31</v>
      </c>
    </row>
    <row r="108" spans="1:17" x14ac:dyDescent="0.2">
      <c r="A108" s="1" t="s">
        <v>76</v>
      </c>
      <c r="B108" s="1" t="s">
        <v>77</v>
      </c>
      <c r="C108" s="1" t="s">
        <v>24</v>
      </c>
      <c r="D108" s="24">
        <v>376.25</v>
      </c>
      <c r="E108" s="3">
        <f>Table1[[#This Row],[APRIL 2022 LIST PRICE ]]*0.075</f>
        <v>28.21875</v>
      </c>
      <c r="F108" s="3">
        <f>Table1[[#This Row],[APRIL 2022 LIST PRICE ]]+Table1[[#This Row],[Column1]]</f>
        <v>404.46875</v>
      </c>
      <c r="G108" s="24">
        <f>Table1[[#This Row],[APRIL 2022 LIST PRICE ]]*(1-Table1[[#This Row],[DISCOPUNT %]])</f>
        <v>301</v>
      </c>
      <c r="H108" s="10">
        <v>0.2</v>
      </c>
      <c r="I108" s="3">
        <v>147.8526</v>
      </c>
      <c r="J108" s="3">
        <f>Table1[[#This Row],[PRICE PROPOSAL]]-Table1[[#This Row],[COST]]</f>
        <v>153.1474</v>
      </c>
      <c r="K108" s="10">
        <f>Table1[[#This Row],[PROFIT/LOSS]]/Table1[[#This Row],[PRICE PROPOSAL]]</f>
        <v>0.50879534883720934</v>
      </c>
      <c r="L108" s="1" t="s">
        <v>27</v>
      </c>
      <c r="M108" s="1" t="s">
        <v>28</v>
      </c>
      <c r="N108" s="1" t="s">
        <v>29</v>
      </c>
      <c r="O108" s="1" t="s">
        <v>38</v>
      </c>
      <c r="P108" s="1" t="s">
        <v>29</v>
      </c>
      <c r="Q108" s="1" t="s">
        <v>31</v>
      </c>
    </row>
    <row r="109" spans="1:17" x14ac:dyDescent="0.2">
      <c r="A109" s="1" t="s">
        <v>78</v>
      </c>
      <c r="B109" s="1" t="s">
        <v>79</v>
      </c>
      <c r="C109" s="1" t="s">
        <v>24</v>
      </c>
      <c r="D109" s="24">
        <v>35.475000000000001</v>
      </c>
      <c r="E109" s="3">
        <f>Table1[[#This Row],[APRIL 2022 LIST PRICE ]]*0.075</f>
        <v>2.660625</v>
      </c>
      <c r="F109" s="3">
        <f>Table1[[#This Row],[APRIL 2022 LIST PRICE ]]+Table1[[#This Row],[Column1]]</f>
        <v>38.135625000000005</v>
      </c>
      <c r="G109" s="24">
        <f>Table1[[#This Row],[APRIL 2022 LIST PRICE ]]*(1-Table1[[#This Row],[DISCOPUNT %]])</f>
        <v>28.380000000000003</v>
      </c>
      <c r="H109" s="10">
        <v>0.2</v>
      </c>
      <c r="I109" s="3">
        <v>15.803900000000001</v>
      </c>
      <c r="J109" s="3">
        <f>Table1[[#This Row],[PRICE PROPOSAL]]-Table1[[#This Row],[COST]]</f>
        <v>12.576100000000002</v>
      </c>
      <c r="K109" s="10">
        <f>Table1[[#This Row],[PROFIT/LOSS]]/Table1[[#This Row],[PRICE PROPOSAL]]</f>
        <v>0.4431324876673714</v>
      </c>
      <c r="L109" s="1" t="s">
        <v>27</v>
      </c>
      <c r="M109" s="1" t="s">
        <v>28</v>
      </c>
      <c r="N109" s="1" t="s">
        <v>29</v>
      </c>
      <c r="O109" s="1" t="s">
        <v>80</v>
      </c>
      <c r="P109" s="1" t="s">
        <v>29</v>
      </c>
      <c r="Q109" s="1" t="s">
        <v>31</v>
      </c>
    </row>
    <row r="110" spans="1:17" x14ac:dyDescent="0.2">
      <c r="A110" s="1" t="s">
        <v>81</v>
      </c>
      <c r="B110" s="1" t="s">
        <v>82</v>
      </c>
      <c r="C110" s="1" t="s">
        <v>24</v>
      </c>
      <c r="D110" s="24">
        <v>59.125</v>
      </c>
      <c r="E110" s="3">
        <f>Table1[[#This Row],[APRIL 2022 LIST PRICE ]]*0.075</f>
        <v>4.4343750000000002</v>
      </c>
      <c r="F110" s="3">
        <f>Table1[[#This Row],[APRIL 2022 LIST PRICE ]]+Table1[[#This Row],[Column1]]</f>
        <v>63.559375000000003</v>
      </c>
      <c r="G110" s="24">
        <f>Table1[[#This Row],[APRIL 2022 LIST PRICE ]]*(1-Table1[[#This Row],[DISCOPUNT %]])</f>
        <v>47.300000000000004</v>
      </c>
      <c r="H110" s="10">
        <v>0.2</v>
      </c>
      <c r="I110" s="3">
        <v>10.272</v>
      </c>
      <c r="J110" s="3">
        <f>Table1[[#This Row],[PRICE PROPOSAL]]-Table1[[#This Row],[COST]]</f>
        <v>37.028000000000006</v>
      </c>
      <c r="K110" s="10">
        <f>Table1[[#This Row],[PROFIT/LOSS]]/Table1[[#This Row],[PRICE PROPOSAL]]</f>
        <v>0.78283298097251586</v>
      </c>
      <c r="L110" s="1" t="s">
        <v>27</v>
      </c>
      <c r="M110" s="1" t="s">
        <v>28</v>
      </c>
      <c r="N110" s="1" t="s">
        <v>29</v>
      </c>
      <c r="O110" s="1" t="s">
        <v>68</v>
      </c>
      <c r="P110" s="1" t="s">
        <v>29</v>
      </c>
      <c r="Q110" s="1" t="s">
        <v>31</v>
      </c>
    </row>
    <row r="111" spans="1:17" x14ac:dyDescent="0.2">
      <c r="A111" s="1" t="s">
        <v>83</v>
      </c>
      <c r="B111" s="1" t="s">
        <v>84</v>
      </c>
      <c r="C111" s="1" t="s">
        <v>24</v>
      </c>
      <c r="D111" s="24">
        <v>82.775000000000006</v>
      </c>
      <c r="E111" s="3">
        <f>Table1[[#This Row],[APRIL 2022 LIST PRICE ]]*0.075</f>
        <v>6.2081249999999999</v>
      </c>
      <c r="F111" s="3">
        <f>Table1[[#This Row],[APRIL 2022 LIST PRICE ]]+Table1[[#This Row],[Column1]]</f>
        <v>88.983125000000001</v>
      </c>
      <c r="G111" s="24">
        <f>Table1[[#This Row],[APRIL 2022 LIST PRICE ]]*(1-Table1[[#This Row],[DISCOPUNT %]])</f>
        <v>66.220000000000013</v>
      </c>
      <c r="H111" s="10">
        <v>0.2</v>
      </c>
      <c r="I111" s="3">
        <v>17.483799999999999</v>
      </c>
      <c r="J111" s="3">
        <f>Table1[[#This Row],[PRICE PROPOSAL]]-Table1[[#This Row],[COST]]</f>
        <v>48.736200000000011</v>
      </c>
      <c r="K111" s="10">
        <f>Table1[[#This Row],[PROFIT/LOSS]]/Table1[[#This Row],[PRICE PROPOSAL]]</f>
        <v>0.73597402597402595</v>
      </c>
      <c r="L111" s="1" t="s">
        <v>27</v>
      </c>
      <c r="M111" s="1" t="s">
        <v>28</v>
      </c>
      <c r="N111" s="1" t="s">
        <v>29</v>
      </c>
      <c r="O111" s="1" t="s">
        <v>65</v>
      </c>
      <c r="P111" s="1" t="s">
        <v>29</v>
      </c>
      <c r="Q111" s="1" t="s">
        <v>31</v>
      </c>
    </row>
    <row r="112" spans="1:17" x14ac:dyDescent="0.2">
      <c r="A112" s="1" t="s">
        <v>85</v>
      </c>
      <c r="B112" s="1" t="s">
        <v>86</v>
      </c>
      <c r="C112" s="1" t="s">
        <v>24</v>
      </c>
      <c r="D112" s="24">
        <v>117.175</v>
      </c>
      <c r="E112" s="3">
        <f>Table1[[#This Row],[APRIL 2022 LIST PRICE ]]*0.075</f>
        <v>8.7881249999999991</v>
      </c>
      <c r="F112" s="3">
        <f>Table1[[#This Row],[APRIL 2022 LIST PRICE ]]+Table1[[#This Row],[Column1]]</f>
        <v>125.96312499999999</v>
      </c>
      <c r="G112" s="24">
        <f>Table1[[#This Row],[APRIL 2022 LIST PRICE ]]*(1-Table1[[#This Row],[DISCOPUNT %]])</f>
        <v>93.740000000000009</v>
      </c>
      <c r="H112" s="10">
        <v>0.2</v>
      </c>
      <c r="I112" s="3">
        <v>35.812899999999999</v>
      </c>
      <c r="J112" s="3">
        <f>Table1[[#This Row],[PRICE PROPOSAL]]-Table1[[#This Row],[COST]]</f>
        <v>57.92710000000001</v>
      </c>
      <c r="K112" s="10">
        <f>Table1[[#This Row],[PROFIT/LOSS]]/Table1[[#This Row],[PRICE PROPOSAL]]</f>
        <v>0.6179549818647323</v>
      </c>
      <c r="L112" s="1" t="s">
        <v>27</v>
      </c>
      <c r="M112" s="1" t="s">
        <v>28</v>
      </c>
      <c r="N112" s="1" t="s">
        <v>29</v>
      </c>
      <c r="O112" s="1" t="s">
        <v>68</v>
      </c>
      <c r="P112" s="1" t="s">
        <v>29</v>
      </c>
      <c r="Q112" s="1" t="s">
        <v>31</v>
      </c>
    </row>
    <row r="113" spans="1:17" x14ac:dyDescent="0.2">
      <c r="A113" s="1" t="s">
        <v>87</v>
      </c>
      <c r="B113" s="1" t="s">
        <v>88</v>
      </c>
      <c r="C113" s="1" t="s">
        <v>24</v>
      </c>
      <c r="D113" s="24">
        <v>491.27499999999998</v>
      </c>
      <c r="E113" s="3">
        <f>Table1[[#This Row],[APRIL 2022 LIST PRICE ]]*0.075</f>
        <v>36.845624999999998</v>
      </c>
      <c r="F113" s="3">
        <f>Table1[[#This Row],[APRIL 2022 LIST PRICE ]]+Table1[[#This Row],[Column1]]</f>
        <v>528.12062500000002</v>
      </c>
      <c r="G113" s="24">
        <f>Table1[[#This Row],[APRIL 2022 LIST PRICE ]]*(1-Table1[[#This Row],[DISCOPUNT %]])</f>
        <v>471.62399999999997</v>
      </c>
      <c r="H113" s="10">
        <v>0.04</v>
      </c>
      <c r="I113" s="3">
        <v>0</v>
      </c>
      <c r="J113" s="3">
        <f>Table1[[#This Row],[PRICE PROPOSAL]]-Table1[[#This Row],[COST]]</f>
        <v>471.62399999999997</v>
      </c>
      <c r="K113" s="10">
        <f>Table1[[#This Row],[PROFIT/LOSS]]/Table1[[#This Row],[PRICE PROPOSAL]]</f>
        <v>1</v>
      </c>
      <c r="L113" s="1" t="s">
        <v>27</v>
      </c>
      <c r="M113" s="1" t="s">
        <v>28</v>
      </c>
      <c r="N113" s="1" t="s">
        <v>29</v>
      </c>
      <c r="O113" s="1" t="s">
        <v>89</v>
      </c>
      <c r="P113" s="1" t="s">
        <v>29</v>
      </c>
      <c r="Q113" s="1" t="s">
        <v>31</v>
      </c>
    </row>
    <row r="114" spans="1:17" x14ac:dyDescent="0.2">
      <c r="A114" s="1" t="s">
        <v>90</v>
      </c>
      <c r="B114" s="1" t="s">
        <v>91</v>
      </c>
      <c r="C114" s="1" t="s">
        <v>24</v>
      </c>
      <c r="D114" s="24">
        <v>491.27499999999998</v>
      </c>
      <c r="E114" s="3">
        <f>Table1[[#This Row],[APRIL 2022 LIST PRICE ]]*0.075</f>
        <v>36.845624999999998</v>
      </c>
      <c r="F114" s="3">
        <f>Table1[[#This Row],[APRIL 2022 LIST PRICE ]]+Table1[[#This Row],[Column1]]</f>
        <v>528.12062500000002</v>
      </c>
      <c r="G114" s="24">
        <f>Table1[[#This Row],[APRIL 2022 LIST PRICE ]]*(1-Table1[[#This Row],[DISCOPUNT %]])</f>
        <v>471.62399999999997</v>
      </c>
      <c r="H114" s="10">
        <v>0.04</v>
      </c>
      <c r="I114" s="3">
        <v>0</v>
      </c>
      <c r="J114" s="3">
        <f>Table1[[#This Row],[PRICE PROPOSAL]]-Table1[[#This Row],[COST]]</f>
        <v>471.62399999999997</v>
      </c>
      <c r="K114" s="10">
        <f>Table1[[#This Row],[PROFIT/LOSS]]/Table1[[#This Row],[PRICE PROPOSAL]]</f>
        <v>1</v>
      </c>
      <c r="L114" s="1" t="s">
        <v>27</v>
      </c>
      <c r="M114" s="1" t="s">
        <v>28</v>
      </c>
      <c r="N114" s="1" t="s">
        <v>29</v>
      </c>
      <c r="O114" s="1" t="s">
        <v>89</v>
      </c>
      <c r="P114" s="1" t="s">
        <v>29</v>
      </c>
      <c r="Q114" s="1" t="s">
        <v>31</v>
      </c>
    </row>
    <row r="115" spans="1:17" x14ac:dyDescent="0.2">
      <c r="A115" s="1" t="s">
        <v>92</v>
      </c>
      <c r="B115" s="1" t="s">
        <v>93</v>
      </c>
      <c r="C115" s="1" t="s">
        <v>24</v>
      </c>
      <c r="D115" s="24">
        <v>278.42500000000001</v>
      </c>
      <c r="E115" s="3">
        <f>Table1[[#This Row],[APRIL 2022 LIST PRICE ]]*0.075</f>
        <v>20.881875000000001</v>
      </c>
      <c r="F115" s="3">
        <f>Table1[[#This Row],[APRIL 2022 LIST PRICE ]]+Table1[[#This Row],[Column1]]</f>
        <v>299.30687499999999</v>
      </c>
      <c r="G115" s="24">
        <f>Table1[[#This Row],[APRIL 2022 LIST PRICE ]]*(1-Table1[[#This Row],[DISCOPUNT %]])</f>
        <v>267.28800000000001</v>
      </c>
      <c r="H115" s="10">
        <v>0.04</v>
      </c>
      <c r="I115" s="3">
        <v>0</v>
      </c>
      <c r="J115" s="3">
        <f>Table1[[#This Row],[PRICE PROPOSAL]]-Table1[[#This Row],[COST]]</f>
        <v>267.28800000000001</v>
      </c>
      <c r="K115" s="10">
        <f>Table1[[#This Row],[PROFIT/LOSS]]/Table1[[#This Row],[PRICE PROPOSAL]]</f>
        <v>1</v>
      </c>
      <c r="L115" s="1" t="s">
        <v>27</v>
      </c>
      <c r="M115" s="1" t="s">
        <v>28</v>
      </c>
      <c r="N115" s="1" t="s">
        <v>29</v>
      </c>
      <c r="O115" s="1" t="s">
        <v>94</v>
      </c>
      <c r="P115" s="1" t="s">
        <v>29</v>
      </c>
      <c r="Q115" s="1" t="s">
        <v>31</v>
      </c>
    </row>
    <row r="116" spans="1:17" x14ac:dyDescent="0.2">
      <c r="A116" s="1" t="s">
        <v>95</v>
      </c>
      <c r="B116" s="1" t="s">
        <v>96</v>
      </c>
      <c r="C116" s="1" t="s">
        <v>24</v>
      </c>
      <c r="D116" s="24">
        <v>166.625</v>
      </c>
      <c r="E116" s="3">
        <f>Table1[[#This Row],[APRIL 2022 LIST PRICE ]]*0.075</f>
        <v>12.496874999999999</v>
      </c>
      <c r="F116" s="3">
        <f>Table1[[#This Row],[APRIL 2022 LIST PRICE ]]+Table1[[#This Row],[Column1]]</f>
        <v>179.12187499999999</v>
      </c>
      <c r="G116" s="24">
        <f>Table1[[#This Row],[APRIL 2022 LIST PRICE ]]*(1-Table1[[#This Row],[DISCOPUNT %]])</f>
        <v>159.96</v>
      </c>
      <c r="H116" s="10">
        <v>0.04</v>
      </c>
      <c r="I116" s="3">
        <v>0</v>
      </c>
      <c r="J116" s="3">
        <f>Table1[[#This Row],[PRICE PROPOSAL]]-Table1[[#This Row],[COST]]</f>
        <v>159.96</v>
      </c>
      <c r="K116" s="10">
        <f>Table1[[#This Row],[PROFIT/LOSS]]/Table1[[#This Row],[PRICE PROPOSAL]]</f>
        <v>1</v>
      </c>
      <c r="L116" s="1" t="s">
        <v>27</v>
      </c>
      <c r="M116" s="1" t="s">
        <v>28</v>
      </c>
      <c r="N116" s="1" t="s">
        <v>29</v>
      </c>
      <c r="O116" s="1" t="s">
        <v>97</v>
      </c>
      <c r="P116" s="1" t="s">
        <v>29</v>
      </c>
      <c r="Q116" s="1" t="s">
        <v>31</v>
      </c>
    </row>
    <row r="117" spans="1:17" x14ac:dyDescent="0.2">
      <c r="A117" s="1" t="s">
        <v>98</v>
      </c>
      <c r="B117" s="1" t="s">
        <v>99</v>
      </c>
      <c r="C117" s="1" t="s">
        <v>24</v>
      </c>
      <c r="D117" s="24">
        <v>893.32500000000005</v>
      </c>
      <c r="E117" s="3">
        <f>Table1[[#This Row],[APRIL 2022 LIST PRICE ]]*0.075</f>
        <v>66.999375000000001</v>
      </c>
      <c r="F117" s="3">
        <f>Table1[[#This Row],[APRIL 2022 LIST PRICE ]]+Table1[[#This Row],[Column1]]</f>
        <v>960.32437500000003</v>
      </c>
      <c r="G117" s="24">
        <f>Table1[[#This Row],[APRIL 2022 LIST PRICE ]]*(1-Table1[[#This Row],[DISCOPUNT %]])</f>
        <v>857.59199999999998</v>
      </c>
      <c r="H117" s="10">
        <v>0.04</v>
      </c>
      <c r="I117" s="3">
        <v>0</v>
      </c>
      <c r="J117" s="3">
        <f>Table1[[#This Row],[PRICE PROPOSAL]]-Table1[[#This Row],[COST]]</f>
        <v>857.59199999999998</v>
      </c>
      <c r="K117" s="10">
        <f>Table1[[#This Row],[PROFIT/LOSS]]/Table1[[#This Row],[PRICE PROPOSAL]]</f>
        <v>1</v>
      </c>
      <c r="L117" s="1" t="s">
        <v>27</v>
      </c>
      <c r="M117" s="1" t="s">
        <v>28</v>
      </c>
      <c r="N117" s="1" t="s">
        <v>29</v>
      </c>
      <c r="O117" s="1" t="s">
        <v>89</v>
      </c>
      <c r="P117" s="1" t="s">
        <v>29</v>
      </c>
      <c r="Q117" s="1" t="s">
        <v>31</v>
      </c>
    </row>
    <row r="118" spans="1:17" x14ac:dyDescent="0.2">
      <c r="A118" s="1" t="s">
        <v>100</v>
      </c>
      <c r="B118" s="1" t="s">
        <v>101</v>
      </c>
      <c r="C118" s="1" t="s">
        <v>24</v>
      </c>
      <c r="D118" s="24">
        <v>893.32500000000005</v>
      </c>
      <c r="E118" s="3">
        <f>Table1[[#This Row],[APRIL 2022 LIST PRICE ]]*0.075</f>
        <v>66.999375000000001</v>
      </c>
      <c r="F118" s="3">
        <f>Table1[[#This Row],[APRIL 2022 LIST PRICE ]]+Table1[[#This Row],[Column1]]</f>
        <v>960.32437500000003</v>
      </c>
      <c r="G118" s="24">
        <f>Table1[[#This Row],[APRIL 2022 LIST PRICE ]]*(1-Table1[[#This Row],[DISCOPUNT %]])</f>
        <v>857.59199999999998</v>
      </c>
      <c r="H118" s="10">
        <v>0.04</v>
      </c>
      <c r="I118" s="3">
        <v>0</v>
      </c>
      <c r="J118" s="3">
        <f>Table1[[#This Row],[PRICE PROPOSAL]]-Table1[[#This Row],[COST]]</f>
        <v>857.59199999999998</v>
      </c>
      <c r="K118" s="10">
        <f>Table1[[#This Row],[PROFIT/LOSS]]/Table1[[#This Row],[PRICE PROPOSAL]]</f>
        <v>1</v>
      </c>
      <c r="L118" s="1" t="s">
        <v>27</v>
      </c>
      <c r="M118" s="1" t="s">
        <v>28</v>
      </c>
      <c r="N118" s="1" t="s">
        <v>29</v>
      </c>
      <c r="O118" s="1" t="s">
        <v>89</v>
      </c>
      <c r="P118" s="1" t="s">
        <v>29</v>
      </c>
      <c r="Q118" s="1" t="s">
        <v>31</v>
      </c>
    </row>
    <row r="119" spans="1:17" x14ac:dyDescent="0.2">
      <c r="A119" s="1" t="s">
        <v>102</v>
      </c>
      <c r="B119" s="1" t="s">
        <v>103</v>
      </c>
      <c r="C119" s="1" t="s">
        <v>24</v>
      </c>
      <c r="D119" s="24">
        <v>502.02499999999998</v>
      </c>
      <c r="E119" s="3">
        <f>Table1[[#This Row],[APRIL 2022 LIST PRICE ]]*0.075</f>
        <v>37.651874999999997</v>
      </c>
      <c r="F119" s="3">
        <f>Table1[[#This Row],[APRIL 2022 LIST PRICE ]]+Table1[[#This Row],[Column1]]</f>
        <v>539.676875</v>
      </c>
      <c r="G119" s="24">
        <f>Table1[[#This Row],[APRIL 2022 LIST PRICE ]]*(1-Table1[[#This Row],[DISCOPUNT %]])</f>
        <v>481.94399999999996</v>
      </c>
      <c r="H119" s="10">
        <v>0.04</v>
      </c>
      <c r="I119" s="3">
        <v>0</v>
      </c>
      <c r="J119" s="3">
        <f>Table1[[#This Row],[PRICE PROPOSAL]]-Table1[[#This Row],[COST]]</f>
        <v>481.94399999999996</v>
      </c>
      <c r="K119" s="10">
        <f>Table1[[#This Row],[PROFIT/LOSS]]/Table1[[#This Row],[PRICE PROPOSAL]]</f>
        <v>1</v>
      </c>
      <c r="L119" s="1" t="s">
        <v>27</v>
      </c>
      <c r="M119" s="1" t="s">
        <v>28</v>
      </c>
      <c r="N119" s="1" t="s">
        <v>29</v>
      </c>
      <c r="O119" s="1" t="s">
        <v>94</v>
      </c>
      <c r="P119" s="1" t="s">
        <v>29</v>
      </c>
      <c r="Q119" s="1" t="s">
        <v>31</v>
      </c>
    </row>
    <row r="120" spans="1:17" x14ac:dyDescent="0.2">
      <c r="A120" s="1" t="s">
        <v>104</v>
      </c>
      <c r="B120" s="1" t="s">
        <v>105</v>
      </c>
      <c r="C120" s="1" t="s">
        <v>24</v>
      </c>
      <c r="D120" s="24">
        <v>301</v>
      </c>
      <c r="E120" s="3">
        <f>Table1[[#This Row],[APRIL 2022 LIST PRICE ]]*0.075</f>
        <v>22.574999999999999</v>
      </c>
      <c r="F120" s="3">
        <f>Table1[[#This Row],[APRIL 2022 LIST PRICE ]]+Table1[[#This Row],[Column1]]</f>
        <v>323.57499999999999</v>
      </c>
      <c r="G120" s="24">
        <f>Table1[[#This Row],[APRIL 2022 LIST PRICE ]]*(1-Table1[[#This Row],[DISCOPUNT %]])</f>
        <v>288.95999999999998</v>
      </c>
      <c r="H120" s="10">
        <v>0.04</v>
      </c>
      <c r="I120" s="3">
        <v>0</v>
      </c>
      <c r="J120" s="3">
        <f>Table1[[#This Row],[PRICE PROPOSAL]]-Table1[[#This Row],[COST]]</f>
        <v>288.95999999999998</v>
      </c>
      <c r="K120" s="10">
        <f>Table1[[#This Row],[PROFIT/LOSS]]/Table1[[#This Row],[PRICE PROPOSAL]]</f>
        <v>1</v>
      </c>
      <c r="L120" s="1" t="s">
        <v>27</v>
      </c>
      <c r="M120" s="1" t="s">
        <v>28</v>
      </c>
      <c r="N120" s="1" t="s">
        <v>29</v>
      </c>
      <c r="O120" s="1" t="s">
        <v>97</v>
      </c>
      <c r="P120" s="1" t="s">
        <v>29</v>
      </c>
      <c r="Q120" s="1" t="s">
        <v>31</v>
      </c>
    </row>
    <row r="121" spans="1:17" x14ac:dyDescent="0.2">
      <c r="A121" s="1" t="s">
        <v>106</v>
      </c>
      <c r="B121" s="1" t="s">
        <v>107</v>
      </c>
      <c r="C121" s="1" t="s">
        <v>24</v>
      </c>
      <c r="D121" s="24">
        <v>1508.2249999999999</v>
      </c>
      <c r="E121" s="3">
        <f>Table1[[#This Row],[APRIL 2022 LIST PRICE ]]*0.075</f>
        <v>113.11687499999999</v>
      </c>
      <c r="F121" s="3">
        <f>Table1[[#This Row],[APRIL 2022 LIST PRICE ]]+Table1[[#This Row],[Column1]]</f>
        <v>1621.3418749999998</v>
      </c>
      <c r="G121" s="24">
        <f>Table1[[#This Row],[APRIL 2022 LIST PRICE ]]*(1-Table1[[#This Row],[DISCOPUNT %]])</f>
        <v>1447.896</v>
      </c>
      <c r="H121" s="10">
        <v>0.04</v>
      </c>
      <c r="I121" s="3">
        <v>0</v>
      </c>
      <c r="J121" s="3">
        <f>Table1[[#This Row],[PRICE PROPOSAL]]-Table1[[#This Row],[COST]]</f>
        <v>1447.896</v>
      </c>
      <c r="K121" s="10">
        <f>Table1[[#This Row],[PROFIT/LOSS]]/Table1[[#This Row],[PRICE PROPOSAL]]</f>
        <v>1</v>
      </c>
      <c r="L121" s="1" t="s">
        <v>27</v>
      </c>
      <c r="M121" s="1" t="s">
        <v>28</v>
      </c>
      <c r="N121" s="1" t="s">
        <v>29</v>
      </c>
      <c r="O121" s="1" t="s">
        <v>89</v>
      </c>
      <c r="P121" s="1" t="s">
        <v>29</v>
      </c>
      <c r="Q121" s="1" t="s">
        <v>31</v>
      </c>
    </row>
    <row r="122" spans="1:17" x14ac:dyDescent="0.2">
      <c r="A122" s="1" t="s">
        <v>108</v>
      </c>
      <c r="B122" s="1" t="s">
        <v>109</v>
      </c>
      <c r="C122" s="1" t="s">
        <v>24</v>
      </c>
      <c r="D122" s="24">
        <v>1508.2249999999999</v>
      </c>
      <c r="E122" s="3">
        <f>Table1[[#This Row],[APRIL 2022 LIST PRICE ]]*0.075</f>
        <v>113.11687499999999</v>
      </c>
      <c r="F122" s="3">
        <f>Table1[[#This Row],[APRIL 2022 LIST PRICE ]]+Table1[[#This Row],[Column1]]</f>
        <v>1621.3418749999998</v>
      </c>
      <c r="G122" s="24">
        <f>Table1[[#This Row],[APRIL 2022 LIST PRICE ]]*(1-Table1[[#This Row],[DISCOPUNT %]])</f>
        <v>1447.896</v>
      </c>
      <c r="H122" s="10">
        <v>0.04</v>
      </c>
      <c r="I122" s="3">
        <v>0</v>
      </c>
      <c r="J122" s="3">
        <f>Table1[[#This Row],[PRICE PROPOSAL]]-Table1[[#This Row],[COST]]</f>
        <v>1447.896</v>
      </c>
      <c r="K122" s="10">
        <f>Table1[[#This Row],[PROFIT/LOSS]]/Table1[[#This Row],[PRICE PROPOSAL]]</f>
        <v>1</v>
      </c>
      <c r="L122" s="1" t="s">
        <v>27</v>
      </c>
      <c r="M122" s="1" t="s">
        <v>28</v>
      </c>
      <c r="N122" s="1" t="s">
        <v>29</v>
      </c>
      <c r="O122" s="1" t="s">
        <v>89</v>
      </c>
      <c r="P122" s="1" t="s">
        <v>29</v>
      </c>
      <c r="Q122" s="1" t="s">
        <v>31</v>
      </c>
    </row>
    <row r="123" spans="1:17" x14ac:dyDescent="0.2">
      <c r="A123" s="1" t="s">
        <v>110</v>
      </c>
      <c r="B123" s="1" t="s">
        <v>111</v>
      </c>
      <c r="C123" s="1" t="s">
        <v>24</v>
      </c>
      <c r="D123" s="24">
        <v>893.32500000000005</v>
      </c>
      <c r="E123" s="3">
        <f>Table1[[#This Row],[APRIL 2022 LIST PRICE ]]*0.075</f>
        <v>66.999375000000001</v>
      </c>
      <c r="F123" s="3">
        <f>Table1[[#This Row],[APRIL 2022 LIST PRICE ]]+Table1[[#This Row],[Column1]]</f>
        <v>960.32437500000003</v>
      </c>
      <c r="G123" s="24">
        <f>Table1[[#This Row],[APRIL 2022 LIST PRICE ]]*(1-Table1[[#This Row],[DISCOPUNT %]])</f>
        <v>857.59199999999998</v>
      </c>
      <c r="H123" s="10">
        <v>0.04</v>
      </c>
      <c r="I123" s="3">
        <v>0</v>
      </c>
      <c r="J123" s="3">
        <f>Table1[[#This Row],[PRICE PROPOSAL]]-Table1[[#This Row],[COST]]</f>
        <v>857.59199999999998</v>
      </c>
      <c r="K123" s="10">
        <f>Table1[[#This Row],[PROFIT/LOSS]]/Table1[[#This Row],[PRICE PROPOSAL]]</f>
        <v>1</v>
      </c>
      <c r="L123" s="1" t="s">
        <v>27</v>
      </c>
      <c r="M123" s="1" t="s">
        <v>28</v>
      </c>
      <c r="N123" s="1" t="s">
        <v>29</v>
      </c>
      <c r="O123" s="1" t="s">
        <v>94</v>
      </c>
      <c r="P123" s="1" t="s">
        <v>29</v>
      </c>
      <c r="Q123" s="1" t="s">
        <v>31</v>
      </c>
    </row>
    <row r="124" spans="1:17" x14ac:dyDescent="0.2">
      <c r="A124" s="1" t="s">
        <v>112</v>
      </c>
      <c r="B124" s="1" t="s">
        <v>113</v>
      </c>
      <c r="C124" s="1" t="s">
        <v>24</v>
      </c>
      <c r="D124" s="24">
        <v>535.35</v>
      </c>
      <c r="E124" s="3">
        <f>Table1[[#This Row],[APRIL 2022 LIST PRICE ]]*0.075</f>
        <v>40.151249999999997</v>
      </c>
      <c r="F124" s="3">
        <f>Table1[[#This Row],[APRIL 2022 LIST PRICE ]]+Table1[[#This Row],[Column1]]</f>
        <v>575.50125000000003</v>
      </c>
      <c r="G124" s="24">
        <f>Table1[[#This Row],[APRIL 2022 LIST PRICE ]]*(1-Table1[[#This Row],[DISCOPUNT %]])</f>
        <v>513.93600000000004</v>
      </c>
      <c r="H124" s="10">
        <v>0.04</v>
      </c>
      <c r="I124" s="3">
        <v>0</v>
      </c>
      <c r="J124" s="3">
        <f>Table1[[#This Row],[PRICE PROPOSAL]]-Table1[[#This Row],[COST]]</f>
        <v>513.93600000000004</v>
      </c>
      <c r="K124" s="10">
        <f>Table1[[#This Row],[PROFIT/LOSS]]/Table1[[#This Row],[PRICE PROPOSAL]]</f>
        <v>1</v>
      </c>
      <c r="L124" s="1" t="s">
        <v>27</v>
      </c>
      <c r="M124" s="1" t="s">
        <v>28</v>
      </c>
      <c r="N124" s="1" t="s">
        <v>29</v>
      </c>
      <c r="O124" s="1" t="s">
        <v>97</v>
      </c>
      <c r="P124" s="1" t="s">
        <v>29</v>
      </c>
      <c r="Q124" s="1" t="s">
        <v>31</v>
      </c>
    </row>
    <row r="125" spans="1:17" x14ac:dyDescent="0.2">
      <c r="A125" s="1" t="s">
        <v>120</v>
      </c>
      <c r="B125" s="1" t="s">
        <v>121</v>
      </c>
      <c r="C125" s="1" t="s">
        <v>24</v>
      </c>
      <c r="D125" s="24">
        <v>547.17499999999995</v>
      </c>
      <c r="E125" s="3">
        <f>Table1[[#This Row],[APRIL 2022 LIST PRICE ]]*0.075</f>
        <v>41.038124999999994</v>
      </c>
      <c r="F125" s="3">
        <f>Table1[[#This Row],[APRIL 2022 LIST PRICE ]]+Table1[[#This Row],[Column1]]</f>
        <v>588.21312499999999</v>
      </c>
      <c r="G125" s="24">
        <f>Table1[[#This Row],[APRIL 2022 LIST PRICE ]]*(1-Table1[[#This Row],[DISCOPUNT %]])</f>
        <v>525.2879999999999</v>
      </c>
      <c r="H125" s="10">
        <v>0.04</v>
      </c>
      <c r="I125" s="3">
        <v>0</v>
      </c>
      <c r="J125" s="3">
        <f>Table1[[#This Row],[PRICE PROPOSAL]]-Table1[[#This Row],[COST]]</f>
        <v>525.2879999999999</v>
      </c>
      <c r="K125" s="10">
        <f>Table1[[#This Row],[PROFIT/LOSS]]/Table1[[#This Row],[PRICE PROPOSAL]]</f>
        <v>1</v>
      </c>
      <c r="L125" s="1" t="s">
        <v>27</v>
      </c>
      <c r="M125" s="1" t="s">
        <v>28</v>
      </c>
      <c r="N125" s="1" t="s">
        <v>29</v>
      </c>
      <c r="O125" s="1" t="s">
        <v>89</v>
      </c>
      <c r="P125" s="1" t="s">
        <v>29</v>
      </c>
      <c r="Q125" s="1" t="s">
        <v>31</v>
      </c>
    </row>
    <row r="126" spans="1:17" x14ac:dyDescent="0.2">
      <c r="A126" s="1" t="s">
        <v>122</v>
      </c>
      <c r="B126" s="1" t="s">
        <v>123</v>
      </c>
      <c r="C126" s="1" t="s">
        <v>24</v>
      </c>
      <c r="D126" s="24">
        <v>547.17499999999995</v>
      </c>
      <c r="E126" s="3">
        <f>Table1[[#This Row],[APRIL 2022 LIST PRICE ]]*0.075</f>
        <v>41.038124999999994</v>
      </c>
      <c r="F126" s="3">
        <f>Table1[[#This Row],[APRIL 2022 LIST PRICE ]]+Table1[[#This Row],[Column1]]</f>
        <v>588.21312499999999</v>
      </c>
      <c r="G126" s="24">
        <f>Table1[[#This Row],[APRIL 2022 LIST PRICE ]]*(1-Table1[[#This Row],[DISCOPUNT %]])</f>
        <v>525.2879999999999</v>
      </c>
      <c r="H126" s="10">
        <v>0.04</v>
      </c>
      <c r="I126" s="3">
        <v>0</v>
      </c>
      <c r="J126" s="3">
        <f>Table1[[#This Row],[PRICE PROPOSAL]]-Table1[[#This Row],[COST]]</f>
        <v>525.2879999999999</v>
      </c>
      <c r="K126" s="10">
        <f>Table1[[#This Row],[PROFIT/LOSS]]/Table1[[#This Row],[PRICE PROPOSAL]]</f>
        <v>1</v>
      </c>
      <c r="L126" s="1" t="s">
        <v>27</v>
      </c>
      <c r="M126" s="1" t="s">
        <v>28</v>
      </c>
      <c r="N126" s="1" t="s">
        <v>29</v>
      </c>
      <c r="O126" s="1" t="s">
        <v>89</v>
      </c>
      <c r="P126" s="1" t="s">
        <v>29</v>
      </c>
      <c r="Q126" s="1" t="s">
        <v>31</v>
      </c>
    </row>
    <row r="127" spans="1:17" x14ac:dyDescent="0.2">
      <c r="A127" s="1" t="s">
        <v>124</v>
      </c>
      <c r="B127" s="1" t="s">
        <v>125</v>
      </c>
      <c r="C127" s="1" t="s">
        <v>24</v>
      </c>
      <c r="D127" s="24">
        <v>978.25</v>
      </c>
      <c r="E127" s="3">
        <f>Table1[[#This Row],[APRIL 2022 LIST PRICE ]]*0.075</f>
        <v>73.368749999999991</v>
      </c>
      <c r="F127" s="3">
        <f>Table1[[#This Row],[APRIL 2022 LIST PRICE ]]+Table1[[#This Row],[Column1]]</f>
        <v>1051.6187500000001</v>
      </c>
      <c r="G127" s="24">
        <f>Table1[[#This Row],[APRIL 2022 LIST PRICE ]]*(1-Table1[[#This Row],[DISCOPUNT %]])</f>
        <v>939.12</v>
      </c>
      <c r="H127" s="10">
        <v>0.04</v>
      </c>
      <c r="I127" s="3">
        <v>0</v>
      </c>
      <c r="J127" s="3">
        <f>Table1[[#This Row],[PRICE PROPOSAL]]-Table1[[#This Row],[COST]]</f>
        <v>939.12</v>
      </c>
      <c r="K127" s="10">
        <f>Table1[[#This Row],[PROFIT/LOSS]]/Table1[[#This Row],[PRICE PROPOSAL]]</f>
        <v>1</v>
      </c>
      <c r="L127" s="1" t="s">
        <v>27</v>
      </c>
      <c r="M127" s="1" t="s">
        <v>28</v>
      </c>
      <c r="N127" s="1" t="s">
        <v>29</v>
      </c>
      <c r="O127" s="1" t="s">
        <v>89</v>
      </c>
      <c r="P127" s="1" t="s">
        <v>29</v>
      </c>
      <c r="Q127" s="1" t="s">
        <v>31</v>
      </c>
    </row>
    <row r="128" spans="1:17" x14ac:dyDescent="0.2">
      <c r="A128" s="1" t="s">
        <v>126</v>
      </c>
      <c r="B128" s="1" t="s">
        <v>127</v>
      </c>
      <c r="C128" s="1" t="s">
        <v>24</v>
      </c>
      <c r="D128" s="24">
        <v>978.25</v>
      </c>
      <c r="E128" s="3">
        <f>Table1[[#This Row],[APRIL 2022 LIST PRICE ]]*0.075</f>
        <v>73.368749999999991</v>
      </c>
      <c r="F128" s="3">
        <f>Table1[[#This Row],[APRIL 2022 LIST PRICE ]]+Table1[[#This Row],[Column1]]</f>
        <v>1051.6187500000001</v>
      </c>
      <c r="G128" s="24">
        <f>Table1[[#This Row],[APRIL 2022 LIST PRICE ]]*(1-Table1[[#This Row],[DISCOPUNT %]])</f>
        <v>939.12</v>
      </c>
      <c r="H128" s="10">
        <v>0.04</v>
      </c>
      <c r="I128" s="3">
        <v>0</v>
      </c>
      <c r="J128" s="3">
        <f>Table1[[#This Row],[PRICE PROPOSAL]]-Table1[[#This Row],[COST]]</f>
        <v>939.12</v>
      </c>
      <c r="K128" s="10">
        <f>Table1[[#This Row],[PROFIT/LOSS]]/Table1[[#This Row],[PRICE PROPOSAL]]</f>
        <v>1</v>
      </c>
      <c r="L128" s="1" t="s">
        <v>27</v>
      </c>
      <c r="M128" s="1" t="s">
        <v>28</v>
      </c>
      <c r="N128" s="1" t="s">
        <v>29</v>
      </c>
      <c r="O128" s="1" t="s">
        <v>89</v>
      </c>
      <c r="P128" s="1" t="s">
        <v>29</v>
      </c>
      <c r="Q128" s="1" t="s">
        <v>31</v>
      </c>
    </row>
    <row r="129" spans="1:17" x14ac:dyDescent="0.2">
      <c r="A129" s="1" t="s">
        <v>128</v>
      </c>
      <c r="B129" s="1" t="s">
        <v>129</v>
      </c>
      <c r="C129" s="1" t="s">
        <v>24</v>
      </c>
      <c r="D129" s="24">
        <v>1675.925</v>
      </c>
      <c r="E129" s="3">
        <f>Table1[[#This Row],[APRIL 2022 LIST PRICE ]]*0.075</f>
        <v>125.69437499999999</v>
      </c>
      <c r="F129" s="3">
        <f>Table1[[#This Row],[APRIL 2022 LIST PRICE ]]+Table1[[#This Row],[Column1]]</f>
        <v>1801.619375</v>
      </c>
      <c r="G129" s="24">
        <f>Table1[[#This Row],[APRIL 2022 LIST PRICE ]]*(1-Table1[[#This Row],[DISCOPUNT %]])</f>
        <v>1608.8879999999999</v>
      </c>
      <c r="H129" s="10">
        <v>0.04</v>
      </c>
      <c r="I129" s="3">
        <v>0</v>
      </c>
      <c r="J129" s="3">
        <f>Table1[[#This Row],[PRICE PROPOSAL]]-Table1[[#This Row],[COST]]</f>
        <v>1608.8879999999999</v>
      </c>
      <c r="K129" s="10">
        <f>Table1[[#This Row],[PROFIT/LOSS]]/Table1[[#This Row],[PRICE PROPOSAL]]</f>
        <v>1</v>
      </c>
      <c r="L129" s="1" t="s">
        <v>27</v>
      </c>
      <c r="M129" s="1" t="s">
        <v>28</v>
      </c>
      <c r="N129" s="1" t="s">
        <v>29</v>
      </c>
      <c r="O129" s="1" t="s">
        <v>89</v>
      </c>
      <c r="P129" s="1" t="s">
        <v>29</v>
      </c>
      <c r="Q129" s="1" t="s">
        <v>31</v>
      </c>
    </row>
    <row r="130" spans="1:17" x14ac:dyDescent="0.2">
      <c r="A130" s="1" t="s">
        <v>130</v>
      </c>
      <c r="B130" s="1" t="s">
        <v>131</v>
      </c>
      <c r="C130" s="1" t="s">
        <v>24</v>
      </c>
      <c r="D130" s="24">
        <v>1675.925</v>
      </c>
      <c r="E130" s="3">
        <f>Table1[[#This Row],[APRIL 2022 LIST PRICE ]]*0.075</f>
        <v>125.69437499999999</v>
      </c>
      <c r="F130" s="3">
        <f>Table1[[#This Row],[APRIL 2022 LIST PRICE ]]+Table1[[#This Row],[Column1]]</f>
        <v>1801.619375</v>
      </c>
      <c r="G130" s="24">
        <f>Table1[[#This Row],[APRIL 2022 LIST PRICE ]]*(1-Table1[[#This Row],[DISCOPUNT %]])</f>
        <v>1608.8879999999999</v>
      </c>
      <c r="H130" s="10">
        <v>0.04</v>
      </c>
      <c r="I130" s="3">
        <v>0</v>
      </c>
      <c r="J130" s="3">
        <f>Table1[[#This Row],[PRICE PROPOSAL]]-Table1[[#This Row],[COST]]</f>
        <v>1608.8879999999999</v>
      </c>
      <c r="K130" s="10">
        <f>Table1[[#This Row],[PROFIT/LOSS]]/Table1[[#This Row],[PRICE PROPOSAL]]</f>
        <v>1</v>
      </c>
      <c r="L130" s="1" t="s">
        <v>27</v>
      </c>
      <c r="M130" s="1" t="s">
        <v>28</v>
      </c>
      <c r="N130" s="1" t="s">
        <v>29</v>
      </c>
      <c r="O130" s="1" t="s">
        <v>89</v>
      </c>
      <c r="P130" s="1" t="s">
        <v>29</v>
      </c>
      <c r="Q130" s="1" t="s">
        <v>31</v>
      </c>
    </row>
    <row r="131" spans="1:17" x14ac:dyDescent="0.2">
      <c r="A131" s="1" t="s">
        <v>151</v>
      </c>
      <c r="B131" s="1" t="s">
        <v>152</v>
      </c>
      <c r="C131" s="1" t="s">
        <v>24</v>
      </c>
      <c r="D131" s="24">
        <v>70.95</v>
      </c>
      <c r="E131" s="3">
        <f>Table1[[#This Row],[APRIL 2022 LIST PRICE ]]*0.075</f>
        <v>5.32125</v>
      </c>
      <c r="F131" s="3">
        <f>Table1[[#This Row],[APRIL 2022 LIST PRICE ]]+Table1[[#This Row],[Column1]]</f>
        <v>76.271250000000009</v>
      </c>
      <c r="G131" s="24">
        <f>Table1[[#This Row],[APRIL 2022 LIST PRICE ]]*(1-Table1[[#This Row],[DISCOPUNT %]])</f>
        <v>56.760000000000005</v>
      </c>
      <c r="H131" s="10">
        <v>0.2</v>
      </c>
      <c r="I131" s="3">
        <v>9.5443999999999996</v>
      </c>
      <c r="J131" s="3">
        <f>Table1[[#This Row],[PRICE PROPOSAL]]-Table1[[#This Row],[COST]]</f>
        <v>47.215600000000009</v>
      </c>
      <c r="K131" s="10">
        <f>Table1[[#This Row],[PROFIT/LOSS]]/Table1[[#This Row],[PRICE PROPOSAL]]</f>
        <v>0.83184637068358003</v>
      </c>
      <c r="L131" s="1" t="s">
        <v>27</v>
      </c>
      <c r="M131" s="1" t="s">
        <v>28</v>
      </c>
      <c r="N131" s="1" t="s">
        <v>29</v>
      </c>
      <c r="O131" s="1" t="s">
        <v>153</v>
      </c>
      <c r="P131" s="1" t="s">
        <v>29</v>
      </c>
      <c r="Q131" s="1" t="s">
        <v>31</v>
      </c>
    </row>
    <row r="132" spans="1:17" x14ac:dyDescent="0.2">
      <c r="A132" s="1" t="s">
        <v>154</v>
      </c>
      <c r="B132" s="1" t="s">
        <v>155</v>
      </c>
      <c r="C132" s="1" t="s">
        <v>24</v>
      </c>
      <c r="D132" s="24">
        <v>459.02499999999998</v>
      </c>
      <c r="E132" s="3">
        <f>Table1[[#This Row],[APRIL 2022 LIST PRICE ]]*0.075</f>
        <v>34.426874999999995</v>
      </c>
      <c r="F132" s="3">
        <f>Table1[[#This Row],[APRIL 2022 LIST PRICE ]]+Table1[[#This Row],[Column1]]</f>
        <v>493.45187499999997</v>
      </c>
      <c r="G132" s="24">
        <f>Table1[[#This Row],[APRIL 2022 LIST PRICE ]]*(1-Table1[[#This Row],[DISCOPUNT %]])</f>
        <v>367.22</v>
      </c>
      <c r="H132" s="10">
        <v>0.2</v>
      </c>
      <c r="I132" s="3">
        <v>62.188400000000001</v>
      </c>
      <c r="J132" s="3">
        <f>Table1[[#This Row],[PRICE PROPOSAL]]-Table1[[#This Row],[COST]]</f>
        <v>305.03160000000003</v>
      </c>
      <c r="K132" s="10">
        <f>Table1[[#This Row],[PROFIT/LOSS]]/Table1[[#This Row],[PRICE PROPOSAL]]</f>
        <v>0.83065083601111056</v>
      </c>
      <c r="L132" s="1" t="s">
        <v>27</v>
      </c>
      <c r="M132" s="1" t="s">
        <v>28</v>
      </c>
      <c r="N132" s="1" t="s">
        <v>29</v>
      </c>
      <c r="O132" s="1" t="s">
        <v>71</v>
      </c>
      <c r="P132" s="1" t="s">
        <v>29</v>
      </c>
      <c r="Q132" s="1" t="s">
        <v>31</v>
      </c>
    </row>
    <row r="133" spans="1:17" x14ac:dyDescent="0.2">
      <c r="A133" s="1" t="s">
        <v>156</v>
      </c>
      <c r="B133" s="1" t="s">
        <v>157</v>
      </c>
      <c r="C133" s="1" t="s">
        <v>24</v>
      </c>
      <c r="D133" s="24">
        <v>423.55</v>
      </c>
      <c r="E133" s="3">
        <f>Table1[[#This Row],[APRIL 2022 LIST PRICE ]]*0.075</f>
        <v>31.766249999999999</v>
      </c>
      <c r="F133" s="3">
        <f>Table1[[#This Row],[APRIL 2022 LIST PRICE ]]+Table1[[#This Row],[Column1]]</f>
        <v>455.31625000000003</v>
      </c>
      <c r="G133" s="24">
        <f>Table1[[#This Row],[APRIL 2022 LIST PRICE ]]*(1-Table1[[#This Row],[DISCOPUNT %]])</f>
        <v>338.84000000000003</v>
      </c>
      <c r="H133" s="10">
        <v>0.2</v>
      </c>
      <c r="I133" s="3">
        <v>198.27099999999999</v>
      </c>
      <c r="J133" s="3">
        <f>Table1[[#This Row],[PRICE PROPOSAL]]-Table1[[#This Row],[COST]]</f>
        <v>140.56900000000005</v>
      </c>
      <c r="K133" s="10">
        <f>Table1[[#This Row],[PROFIT/LOSS]]/Table1[[#This Row],[PRICE PROPOSAL]]</f>
        <v>0.41485361822689182</v>
      </c>
      <c r="L133" s="1" t="s">
        <v>27</v>
      </c>
      <c r="M133" s="1" t="s">
        <v>28</v>
      </c>
      <c r="N133" s="1" t="s">
        <v>29</v>
      </c>
      <c r="O133" s="1" t="s">
        <v>38</v>
      </c>
      <c r="P133" s="1" t="s">
        <v>29</v>
      </c>
      <c r="Q133" s="1" t="s">
        <v>31</v>
      </c>
    </row>
    <row r="134" spans="1:17" x14ac:dyDescent="0.2">
      <c r="A134" s="1" t="s">
        <v>158</v>
      </c>
      <c r="B134" s="1" t="s">
        <v>159</v>
      </c>
      <c r="C134" s="1" t="s">
        <v>24</v>
      </c>
      <c r="D134" s="24">
        <v>130.07499999999999</v>
      </c>
      <c r="E134" s="3">
        <f>Table1[[#This Row],[APRIL 2022 LIST PRICE ]]*0.075</f>
        <v>9.7556249999999984</v>
      </c>
      <c r="F134" s="3">
        <f>Table1[[#This Row],[APRIL 2022 LIST PRICE ]]+Table1[[#This Row],[Column1]]</f>
        <v>139.830625</v>
      </c>
      <c r="G134" s="24">
        <f>Table1[[#This Row],[APRIL 2022 LIST PRICE ]]*(1-Table1[[#This Row],[DISCOPUNT %]])</f>
        <v>104.06</v>
      </c>
      <c r="H134" s="10">
        <v>0.2</v>
      </c>
      <c r="I134" s="3">
        <v>24.406700000000001</v>
      </c>
      <c r="J134" s="3">
        <f>Table1[[#This Row],[PRICE PROPOSAL]]-Table1[[#This Row],[COST]]</f>
        <v>79.653300000000002</v>
      </c>
      <c r="K134" s="10">
        <f>Table1[[#This Row],[PROFIT/LOSS]]/Table1[[#This Row],[PRICE PROPOSAL]]</f>
        <v>0.76545550643859317</v>
      </c>
      <c r="L134" s="1" t="s">
        <v>27</v>
      </c>
      <c r="M134" s="1" t="s">
        <v>28</v>
      </c>
      <c r="N134" s="1" t="s">
        <v>29</v>
      </c>
      <c r="O134" s="1" t="s">
        <v>35</v>
      </c>
      <c r="P134" s="1" t="s">
        <v>29</v>
      </c>
      <c r="Q134" s="1" t="s">
        <v>31</v>
      </c>
    </row>
    <row r="135" spans="1:17" x14ac:dyDescent="0.2">
      <c r="A135" s="1" t="s">
        <v>160</v>
      </c>
      <c r="B135" s="1" t="s">
        <v>161</v>
      </c>
      <c r="C135" s="1" t="s">
        <v>24</v>
      </c>
      <c r="D135" s="24">
        <v>72.025000000000006</v>
      </c>
      <c r="E135" s="3">
        <f>Table1[[#This Row],[APRIL 2022 LIST PRICE ]]*0.075</f>
        <v>5.4018750000000004</v>
      </c>
      <c r="F135" s="3">
        <f>Table1[[#This Row],[APRIL 2022 LIST PRICE ]]+Table1[[#This Row],[Column1]]</f>
        <v>77.42687500000001</v>
      </c>
      <c r="G135" s="24">
        <f>Table1[[#This Row],[APRIL 2022 LIST PRICE ]]*(1-Table1[[#This Row],[DISCOPUNT %]])</f>
        <v>57.620000000000005</v>
      </c>
      <c r="H135" s="10">
        <v>0.2</v>
      </c>
      <c r="I135" s="3">
        <v>9.7477</v>
      </c>
      <c r="J135" s="3">
        <f>Table1[[#This Row],[PRICE PROPOSAL]]-Table1[[#This Row],[COST]]</f>
        <v>47.872300000000003</v>
      </c>
      <c r="K135" s="10">
        <f>Table1[[#This Row],[PROFIT/LOSS]]/Table1[[#This Row],[PRICE PROPOSAL]]</f>
        <v>0.83082783755640399</v>
      </c>
      <c r="L135" s="1" t="s">
        <v>27</v>
      </c>
      <c r="M135" s="1" t="s">
        <v>28</v>
      </c>
      <c r="N135" s="1" t="s">
        <v>29</v>
      </c>
      <c r="O135" s="1" t="s">
        <v>35</v>
      </c>
      <c r="P135" s="1" t="s">
        <v>29</v>
      </c>
      <c r="Q135" s="1" t="s">
        <v>31</v>
      </c>
    </row>
    <row r="136" spans="1:17" x14ac:dyDescent="0.2">
      <c r="A136" s="1" t="s">
        <v>162</v>
      </c>
      <c r="B136" s="1" t="s">
        <v>163</v>
      </c>
      <c r="C136" s="1" t="s">
        <v>24</v>
      </c>
      <c r="D136" s="24">
        <v>80.625</v>
      </c>
      <c r="E136" s="3">
        <f>Table1[[#This Row],[APRIL 2022 LIST PRICE ]]*0.075</f>
        <v>6.046875</v>
      </c>
      <c r="F136" s="3">
        <f>Table1[[#This Row],[APRIL 2022 LIST PRICE ]]+Table1[[#This Row],[Column1]]</f>
        <v>86.671875</v>
      </c>
      <c r="G136" s="24">
        <f>Table1[[#This Row],[APRIL 2022 LIST PRICE ]]*(1-Table1[[#This Row],[DISCOPUNT %]])</f>
        <v>64.5</v>
      </c>
      <c r="H136" s="10">
        <v>0.2</v>
      </c>
      <c r="I136" s="3">
        <v>28.675999999999998</v>
      </c>
      <c r="J136" s="3">
        <f>Table1[[#This Row],[PRICE PROPOSAL]]-Table1[[#This Row],[COST]]</f>
        <v>35.823999999999998</v>
      </c>
      <c r="K136" s="10">
        <f>Table1[[#This Row],[PROFIT/LOSS]]/Table1[[#This Row],[PRICE PROPOSAL]]</f>
        <v>0.55541085271317825</v>
      </c>
      <c r="L136" s="1" t="s">
        <v>27</v>
      </c>
      <c r="M136" s="1" t="s">
        <v>28</v>
      </c>
      <c r="N136" s="1" t="s">
        <v>29</v>
      </c>
      <c r="O136" s="1" t="s">
        <v>68</v>
      </c>
      <c r="P136" s="1" t="s">
        <v>29</v>
      </c>
      <c r="Q136" s="1" t="s">
        <v>31</v>
      </c>
    </row>
    <row r="137" spans="1:17" x14ac:dyDescent="0.2">
      <c r="A137" s="1" t="s">
        <v>164</v>
      </c>
      <c r="B137" s="1" t="s">
        <v>165</v>
      </c>
      <c r="C137" s="1" t="s">
        <v>24</v>
      </c>
      <c r="D137" s="24">
        <v>261.22500000000002</v>
      </c>
      <c r="E137" s="3">
        <f>Table1[[#This Row],[APRIL 2022 LIST PRICE ]]*0.075</f>
        <v>19.591875000000002</v>
      </c>
      <c r="F137" s="3">
        <f>Table1[[#This Row],[APRIL 2022 LIST PRICE ]]+Table1[[#This Row],[Column1]]</f>
        <v>280.81687500000004</v>
      </c>
      <c r="G137" s="24">
        <f>Table1[[#This Row],[APRIL 2022 LIST PRICE ]]*(1-Table1[[#This Row],[DISCOPUNT %]])</f>
        <v>208.98000000000002</v>
      </c>
      <c r="H137" s="10">
        <v>0.2</v>
      </c>
      <c r="I137" s="3">
        <v>82.732399999999998</v>
      </c>
      <c r="J137" s="3">
        <f>Table1[[#This Row],[PRICE PROPOSAL]]-Table1[[#This Row],[COST]]</f>
        <v>126.24760000000002</v>
      </c>
      <c r="K137" s="10">
        <f>Table1[[#This Row],[PROFIT/LOSS]]/Table1[[#This Row],[PRICE PROPOSAL]]</f>
        <v>0.60411331227868703</v>
      </c>
      <c r="L137" s="1" t="s">
        <v>27</v>
      </c>
      <c r="M137" s="1" t="s">
        <v>28</v>
      </c>
      <c r="N137" s="1" t="s">
        <v>29</v>
      </c>
      <c r="O137" s="1" t="s">
        <v>68</v>
      </c>
      <c r="P137" s="1" t="s">
        <v>29</v>
      </c>
      <c r="Q137" s="1" t="s">
        <v>31</v>
      </c>
    </row>
    <row r="138" spans="1:17" x14ac:dyDescent="0.2">
      <c r="A138" s="1" t="s">
        <v>166</v>
      </c>
      <c r="B138" s="1" t="s">
        <v>167</v>
      </c>
      <c r="C138" s="1" t="s">
        <v>24</v>
      </c>
      <c r="D138" s="24">
        <v>118.25</v>
      </c>
      <c r="E138" s="3">
        <f>Table1[[#This Row],[APRIL 2022 LIST PRICE ]]*0.075</f>
        <v>8.8687500000000004</v>
      </c>
      <c r="F138" s="3">
        <f>Table1[[#This Row],[APRIL 2022 LIST PRICE ]]+Table1[[#This Row],[Column1]]</f>
        <v>127.11875000000001</v>
      </c>
      <c r="G138" s="24">
        <f>Table1[[#This Row],[APRIL 2022 LIST PRICE ]]*(1-Table1[[#This Row],[DISCOPUNT %]])</f>
        <v>94.600000000000009</v>
      </c>
      <c r="H138" s="10">
        <v>0.2</v>
      </c>
      <c r="I138" s="3">
        <v>44.961399999999998</v>
      </c>
      <c r="J138" s="3">
        <f>Table1[[#This Row],[PRICE PROPOSAL]]-Table1[[#This Row],[COST]]</f>
        <v>49.638600000000011</v>
      </c>
      <c r="K138" s="10">
        <f>Table1[[#This Row],[PROFIT/LOSS]]/Table1[[#This Row],[PRICE PROPOSAL]]</f>
        <v>0.52472093023255817</v>
      </c>
      <c r="L138" s="1" t="s">
        <v>27</v>
      </c>
      <c r="M138" s="1" t="s">
        <v>28</v>
      </c>
      <c r="N138" s="1" t="s">
        <v>29</v>
      </c>
      <c r="O138" s="1" t="s">
        <v>68</v>
      </c>
      <c r="P138" s="1" t="s">
        <v>29</v>
      </c>
      <c r="Q138" s="1" t="s">
        <v>31</v>
      </c>
    </row>
    <row r="139" spans="1:17" x14ac:dyDescent="0.2">
      <c r="A139" s="1" t="s">
        <v>168</v>
      </c>
      <c r="B139" s="1" t="s">
        <v>169</v>
      </c>
      <c r="C139" s="1" t="s">
        <v>24</v>
      </c>
      <c r="D139" s="24">
        <v>29.024999999999999</v>
      </c>
      <c r="E139" s="3">
        <f>Table1[[#This Row],[APRIL 2022 LIST PRICE ]]*0.075</f>
        <v>2.1768749999999999</v>
      </c>
      <c r="F139" s="3">
        <f>Table1[[#This Row],[APRIL 2022 LIST PRICE ]]+Table1[[#This Row],[Column1]]</f>
        <v>31.201874999999998</v>
      </c>
      <c r="G139" s="24">
        <f>Table1[[#This Row],[APRIL 2022 LIST PRICE ]]*(1-Table1[[#This Row],[DISCOPUNT %]])</f>
        <v>23.22</v>
      </c>
      <c r="H139" s="10">
        <v>0.2</v>
      </c>
      <c r="I139" s="3">
        <v>11.031700000000001</v>
      </c>
      <c r="J139" s="3">
        <f>Table1[[#This Row],[PRICE PROPOSAL]]-Table1[[#This Row],[COST]]</f>
        <v>12.188299999999998</v>
      </c>
      <c r="K139" s="10">
        <f>Table1[[#This Row],[PROFIT/LOSS]]/Table1[[#This Row],[PRICE PROPOSAL]]</f>
        <v>0.52490525409130051</v>
      </c>
      <c r="L139" s="1" t="s">
        <v>27</v>
      </c>
      <c r="M139" s="1" t="s">
        <v>28</v>
      </c>
      <c r="N139" s="1" t="s">
        <v>29</v>
      </c>
      <c r="O139" s="1" t="s">
        <v>65</v>
      </c>
      <c r="P139" s="1" t="s">
        <v>29</v>
      </c>
      <c r="Q139" s="1" t="s">
        <v>31</v>
      </c>
    </row>
    <row r="140" spans="1:17" x14ac:dyDescent="0.2">
      <c r="A140" s="1" t="s">
        <v>170</v>
      </c>
      <c r="B140" s="1" t="s">
        <v>171</v>
      </c>
      <c r="C140" s="1" t="s">
        <v>24</v>
      </c>
      <c r="D140" s="24">
        <v>65.575000000000003</v>
      </c>
      <c r="E140" s="3">
        <f>Table1[[#This Row],[APRIL 2022 LIST PRICE ]]*0.075</f>
        <v>4.9181249999999999</v>
      </c>
      <c r="F140" s="3">
        <f>Table1[[#This Row],[APRIL 2022 LIST PRICE ]]+Table1[[#This Row],[Column1]]</f>
        <v>70.493125000000006</v>
      </c>
      <c r="G140" s="24">
        <f>Table1[[#This Row],[APRIL 2022 LIST PRICE ]]*(1-Table1[[#This Row],[DISCOPUNT %]])</f>
        <v>52.460000000000008</v>
      </c>
      <c r="H140" s="10">
        <v>0.2</v>
      </c>
      <c r="I140" s="3">
        <v>34.314900000000002</v>
      </c>
      <c r="J140" s="3">
        <f>Table1[[#This Row],[PRICE PROPOSAL]]-Table1[[#This Row],[COST]]</f>
        <v>18.145100000000006</v>
      </c>
      <c r="K140" s="10">
        <f>Table1[[#This Row],[PROFIT/LOSS]]/Table1[[#This Row],[PRICE PROPOSAL]]</f>
        <v>0.34588448341593603</v>
      </c>
      <c r="L140" s="1" t="s">
        <v>27</v>
      </c>
      <c r="M140" s="1" t="s">
        <v>28</v>
      </c>
      <c r="N140" s="1" t="s">
        <v>29</v>
      </c>
      <c r="O140" s="1" t="s">
        <v>65</v>
      </c>
      <c r="P140" s="1" t="s">
        <v>29</v>
      </c>
      <c r="Q140" s="1" t="s">
        <v>31</v>
      </c>
    </row>
    <row r="141" spans="1:17" x14ac:dyDescent="0.2">
      <c r="A141" s="1" t="s">
        <v>172</v>
      </c>
      <c r="B141" s="1" t="s">
        <v>173</v>
      </c>
      <c r="C141" s="1" t="s">
        <v>24</v>
      </c>
      <c r="D141" s="24">
        <v>79.55</v>
      </c>
      <c r="E141" s="3">
        <f>Table1[[#This Row],[APRIL 2022 LIST PRICE ]]*0.075</f>
        <v>5.9662499999999996</v>
      </c>
      <c r="F141" s="3">
        <f>Table1[[#This Row],[APRIL 2022 LIST PRICE ]]+Table1[[#This Row],[Column1]]</f>
        <v>85.516249999999999</v>
      </c>
      <c r="G141" s="24">
        <f>Table1[[#This Row],[APRIL 2022 LIST PRICE ]]*(1-Table1[[#This Row],[DISCOPUNT %]])</f>
        <v>63.64</v>
      </c>
      <c r="H141" s="10">
        <v>0.2</v>
      </c>
      <c r="I141" s="3">
        <v>11.031700000000001</v>
      </c>
      <c r="J141" s="3">
        <f>Table1[[#This Row],[PRICE PROPOSAL]]-Table1[[#This Row],[COST]]</f>
        <v>52.6083</v>
      </c>
      <c r="K141" s="10">
        <f>Table1[[#This Row],[PROFIT/LOSS]]/Table1[[#This Row],[PRICE PROPOSAL]]</f>
        <v>0.82665461973601506</v>
      </c>
      <c r="L141" s="1" t="s">
        <v>27</v>
      </c>
      <c r="M141" s="1" t="s">
        <v>28</v>
      </c>
      <c r="N141" s="1" t="s">
        <v>29</v>
      </c>
      <c r="O141" s="1" t="s">
        <v>65</v>
      </c>
      <c r="P141" s="1" t="s">
        <v>29</v>
      </c>
      <c r="Q141" s="1" t="s">
        <v>31</v>
      </c>
    </row>
    <row r="142" spans="1:17" x14ac:dyDescent="0.2">
      <c r="A142" s="1" t="s">
        <v>748</v>
      </c>
      <c r="B142" s="1" t="s">
        <v>747</v>
      </c>
      <c r="C142" s="1" t="s">
        <v>24</v>
      </c>
      <c r="D142" s="24">
        <v>557.92499999999995</v>
      </c>
      <c r="E142" s="3">
        <f>Table1[[#This Row],[APRIL 2022 LIST PRICE ]]*0.075</f>
        <v>41.844374999999992</v>
      </c>
      <c r="F142" s="3">
        <f>Table1[[#This Row],[APRIL 2022 LIST PRICE ]]+Table1[[#This Row],[Column1]]</f>
        <v>599.76937499999997</v>
      </c>
      <c r="G142" s="24">
        <f>Table1[[#This Row],[APRIL 2022 LIST PRICE ]]*(1-Table1[[#This Row],[DISCOPUNT %]])</f>
        <v>557.92499999999995</v>
      </c>
      <c r="H142" s="10">
        <v>0</v>
      </c>
      <c r="I142" s="3">
        <v>4.8600000000000003</v>
      </c>
      <c r="J142" s="3">
        <f>Table1[[#This Row],[PRICE PROPOSAL]]-Table1[[#This Row],[COST]]</f>
        <v>553.06499999999994</v>
      </c>
      <c r="K142" s="10">
        <f>Table1[[#This Row],[PROFIT/LOSS]]/Table1[[#This Row],[PRICE PROPOSAL]]</f>
        <v>0.99128915176771071</v>
      </c>
      <c r="L142" s="1" t="s">
        <v>27</v>
      </c>
      <c r="M142" s="1" t="s">
        <v>28</v>
      </c>
      <c r="N142" s="1" t="s">
        <v>116</v>
      </c>
      <c r="O142" s="1" t="s">
        <v>703</v>
      </c>
      <c r="P142" s="1" t="s">
        <v>116</v>
      </c>
      <c r="Q142" s="1" t="s">
        <v>31</v>
      </c>
    </row>
    <row r="143" spans="1:17" x14ac:dyDescent="0.2">
      <c r="A143" s="1" t="s">
        <v>746</v>
      </c>
      <c r="B143" s="1" t="s">
        <v>745</v>
      </c>
      <c r="C143" s="1" t="s">
        <v>24</v>
      </c>
      <c r="D143" s="24">
        <v>893.32500000000005</v>
      </c>
      <c r="E143" s="3">
        <f>Table1[[#This Row],[APRIL 2022 LIST PRICE ]]*0.075</f>
        <v>66.999375000000001</v>
      </c>
      <c r="F143" s="3">
        <f>Table1[[#This Row],[APRIL 2022 LIST PRICE ]]+Table1[[#This Row],[Column1]]</f>
        <v>960.32437500000003</v>
      </c>
      <c r="G143" s="24">
        <f>Table1[[#This Row],[APRIL 2022 LIST PRICE ]]*(1-Table1[[#This Row],[DISCOPUNT %]])</f>
        <v>893.32500000000005</v>
      </c>
      <c r="H143" s="10">
        <v>0</v>
      </c>
      <c r="I143" s="3">
        <v>3.24</v>
      </c>
      <c r="J143" s="3">
        <f>Table1[[#This Row],[PRICE PROPOSAL]]-Table1[[#This Row],[COST]]</f>
        <v>890.08500000000004</v>
      </c>
      <c r="K143" s="10">
        <f>Table1[[#This Row],[PROFIT/LOSS]]/Table1[[#This Row],[PRICE PROPOSAL]]</f>
        <v>0.99637310049534045</v>
      </c>
      <c r="L143" s="1" t="s">
        <v>27</v>
      </c>
      <c r="M143" s="1" t="s">
        <v>28</v>
      </c>
      <c r="N143" s="1" t="s">
        <v>116</v>
      </c>
      <c r="O143" s="1" t="s">
        <v>703</v>
      </c>
      <c r="P143" s="1" t="s">
        <v>116</v>
      </c>
      <c r="Q143" s="1" t="s">
        <v>31</v>
      </c>
    </row>
    <row r="144" spans="1:17" x14ac:dyDescent="0.2">
      <c r="A144" s="1" t="s">
        <v>744</v>
      </c>
      <c r="B144" s="1" t="s">
        <v>743</v>
      </c>
      <c r="C144" s="1" t="s">
        <v>24</v>
      </c>
      <c r="D144" s="24">
        <v>83.85</v>
      </c>
      <c r="E144" s="3">
        <f>Table1[[#This Row],[APRIL 2022 LIST PRICE ]]*0.075</f>
        <v>6.2887499999999994</v>
      </c>
      <c r="F144" s="3">
        <f>Table1[[#This Row],[APRIL 2022 LIST PRICE ]]+Table1[[#This Row],[Column1]]</f>
        <v>90.138749999999987</v>
      </c>
      <c r="G144" s="24">
        <f>Table1[[#This Row],[APRIL 2022 LIST PRICE ]]*(1-Table1[[#This Row],[DISCOPUNT %]])</f>
        <v>83.85</v>
      </c>
      <c r="H144" s="10">
        <v>0</v>
      </c>
      <c r="I144" s="3">
        <v>3.24</v>
      </c>
      <c r="J144" s="3">
        <f>Table1[[#This Row],[PRICE PROPOSAL]]-Table1[[#This Row],[COST]]</f>
        <v>80.61</v>
      </c>
      <c r="K144" s="10">
        <f>Table1[[#This Row],[PROFIT/LOSS]]/Table1[[#This Row],[PRICE PROPOSAL]]</f>
        <v>0.96135957066189626</v>
      </c>
      <c r="L144" s="1" t="s">
        <v>27</v>
      </c>
      <c r="M144" s="1" t="s">
        <v>28</v>
      </c>
      <c r="N144" s="1" t="s">
        <v>116</v>
      </c>
      <c r="O144" s="1" t="s">
        <v>703</v>
      </c>
      <c r="P144" s="1" t="s">
        <v>116</v>
      </c>
      <c r="Q144" s="1" t="s">
        <v>31</v>
      </c>
    </row>
    <row r="145" spans="1:17" x14ac:dyDescent="0.2">
      <c r="A145" s="1" t="s">
        <v>742</v>
      </c>
      <c r="B145" s="1" t="s">
        <v>741</v>
      </c>
      <c r="C145" s="1" t="s">
        <v>24</v>
      </c>
      <c r="D145" s="24">
        <v>680.47500000000002</v>
      </c>
      <c r="E145" s="3">
        <f>Table1[[#This Row],[APRIL 2022 LIST PRICE ]]*0.075</f>
        <v>51.035625000000003</v>
      </c>
      <c r="F145" s="3">
        <f>Table1[[#This Row],[APRIL 2022 LIST PRICE ]]+Table1[[#This Row],[Column1]]</f>
        <v>731.510625</v>
      </c>
      <c r="G145" s="24">
        <f>Table1[[#This Row],[APRIL 2022 LIST PRICE ]]*(1-Table1[[#This Row],[DISCOPUNT %]])</f>
        <v>680.47500000000002</v>
      </c>
      <c r="H145" s="10">
        <v>0</v>
      </c>
      <c r="I145" s="3">
        <v>3.24</v>
      </c>
      <c r="J145" s="3">
        <f>Table1[[#This Row],[PRICE PROPOSAL]]-Table1[[#This Row],[COST]]</f>
        <v>677.23500000000001</v>
      </c>
      <c r="K145" s="10">
        <f>Table1[[#This Row],[PROFIT/LOSS]]/Table1[[#This Row],[PRICE PROPOSAL]]</f>
        <v>0.99523862008156061</v>
      </c>
      <c r="L145" s="1" t="s">
        <v>27</v>
      </c>
      <c r="M145" s="1" t="s">
        <v>28</v>
      </c>
      <c r="N145" s="1" t="s">
        <v>116</v>
      </c>
      <c r="O145" s="1" t="s">
        <v>703</v>
      </c>
      <c r="P145" s="1" t="s">
        <v>116</v>
      </c>
      <c r="Q145" s="1" t="s">
        <v>31</v>
      </c>
    </row>
    <row r="146" spans="1:17" x14ac:dyDescent="0.2">
      <c r="A146" s="1" t="s">
        <v>740</v>
      </c>
      <c r="B146" s="1" t="s">
        <v>739</v>
      </c>
      <c r="C146" s="1" t="s">
        <v>24</v>
      </c>
      <c r="D146" s="24">
        <v>893.32500000000005</v>
      </c>
      <c r="E146" s="3">
        <f>Table1[[#This Row],[APRIL 2022 LIST PRICE ]]*0.075</f>
        <v>66.999375000000001</v>
      </c>
      <c r="F146" s="3">
        <f>Table1[[#This Row],[APRIL 2022 LIST PRICE ]]+Table1[[#This Row],[Column1]]</f>
        <v>960.32437500000003</v>
      </c>
      <c r="G146" s="24">
        <f>Table1[[#This Row],[APRIL 2022 LIST PRICE ]]*(1-Table1[[#This Row],[DISCOPUNT %]])</f>
        <v>893.32500000000005</v>
      </c>
      <c r="H146" s="10">
        <v>0</v>
      </c>
      <c r="I146" s="3">
        <v>3.24</v>
      </c>
      <c r="J146" s="3">
        <f>Table1[[#This Row],[PRICE PROPOSAL]]-Table1[[#This Row],[COST]]</f>
        <v>890.08500000000004</v>
      </c>
      <c r="K146" s="10">
        <f>Table1[[#This Row],[PROFIT/LOSS]]/Table1[[#This Row],[PRICE PROPOSAL]]</f>
        <v>0.99637310049534045</v>
      </c>
      <c r="L146" s="1" t="s">
        <v>27</v>
      </c>
      <c r="M146" s="1" t="s">
        <v>28</v>
      </c>
      <c r="N146" s="1" t="s">
        <v>116</v>
      </c>
      <c r="O146" s="1" t="s">
        <v>703</v>
      </c>
      <c r="P146" s="1" t="s">
        <v>116</v>
      </c>
      <c r="Q146" s="1" t="s">
        <v>31</v>
      </c>
    </row>
    <row r="147" spans="1:17" x14ac:dyDescent="0.2">
      <c r="A147" s="1" t="s">
        <v>738</v>
      </c>
      <c r="B147" s="1" t="s">
        <v>737</v>
      </c>
      <c r="C147" s="1" t="s">
        <v>24</v>
      </c>
      <c r="D147" s="24">
        <v>94.6</v>
      </c>
      <c r="E147" s="3">
        <f>Table1[[#This Row],[APRIL 2022 LIST PRICE ]]*0.075</f>
        <v>7.0949999999999998</v>
      </c>
      <c r="F147" s="3">
        <f>Table1[[#This Row],[APRIL 2022 LIST PRICE ]]+Table1[[#This Row],[Column1]]</f>
        <v>101.69499999999999</v>
      </c>
      <c r="G147" s="24">
        <f>Table1[[#This Row],[APRIL 2022 LIST PRICE ]]*(1-Table1[[#This Row],[DISCOPUNT %]])</f>
        <v>94.6</v>
      </c>
      <c r="H147" s="10">
        <v>0</v>
      </c>
      <c r="I147" s="3">
        <v>3.24</v>
      </c>
      <c r="J147" s="3">
        <f>Table1[[#This Row],[PRICE PROPOSAL]]-Table1[[#This Row],[COST]]</f>
        <v>91.36</v>
      </c>
      <c r="K147" s="10">
        <f>Table1[[#This Row],[PROFIT/LOSS]]/Table1[[#This Row],[PRICE PROPOSAL]]</f>
        <v>0.96575052854122623</v>
      </c>
      <c r="L147" s="1" t="s">
        <v>27</v>
      </c>
      <c r="M147" s="1" t="s">
        <v>28</v>
      </c>
      <c r="N147" s="1" t="s">
        <v>116</v>
      </c>
      <c r="O147" s="1" t="s">
        <v>703</v>
      </c>
      <c r="P147" s="1" t="s">
        <v>116</v>
      </c>
      <c r="Q147" s="1" t="s">
        <v>31</v>
      </c>
    </row>
    <row r="148" spans="1:17" x14ac:dyDescent="0.2">
      <c r="A148" s="1" t="s">
        <v>736</v>
      </c>
      <c r="B148" s="1" t="s">
        <v>735</v>
      </c>
      <c r="C148" s="1" t="s">
        <v>24</v>
      </c>
      <c r="D148" s="24">
        <v>133.30000000000001</v>
      </c>
      <c r="E148" s="3">
        <f>Table1[[#This Row],[APRIL 2022 LIST PRICE ]]*0.075</f>
        <v>9.9975000000000005</v>
      </c>
      <c r="F148" s="3">
        <f>Table1[[#This Row],[APRIL 2022 LIST PRICE ]]+Table1[[#This Row],[Column1]]</f>
        <v>143.29750000000001</v>
      </c>
      <c r="G148" s="24">
        <f>Table1[[#This Row],[APRIL 2022 LIST PRICE ]]*(1-Table1[[#This Row],[DISCOPUNT %]])</f>
        <v>133.30000000000001</v>
      </c>
      <c r="H148" s="10">
        <v>0</v>
      </c>
      <c r="I148" s="3">
        <v>3.24</v>
      </c>
      <c r="J148" s="3">
        <f>Table1[[#This Row],[PRICE PROPOSAL]]-Table1[[#This Row],[COST]]</f>
        <v>130.06</v>
      </c>
      <c r="K148" s="10">
        <f>Table1[[#This Row],[PROFIT/LOSS]]/Table1[[#This Row],[PRICE PROPOSAL]]</f>
        <v>0.97569392348087014</v>
      </c>
      <c r="L148" s="1" t="s">
        <v>27</v>
      </c>
      <c r="M148" s="1" t="s">
        <v>28</v>
      </c>
      <c r="N148" s="1" t="s">
        <v>116</v>
      </c>
      <c r="O148" s="1" t="s">
        <v>703</v>
      </c>
      <c r="P148" s="1" t="s">
        <v>116</v>
      </c>
      <c r="Q148" s="1" t="s">
        <v>31</v>
      </c>
    </row>
    <row r="149" spans="1:17" x14ac:dyDescent="0.2">
      <c r="A149" s="1" t="s">
        <v>734</v>
      </c>
      <c r="B149" s="1" t="s">
        <v>733</v>
      </c>
      <c r="C149" s="1" t="s">
        <v>24</v>
      </c>
      <c r="D149" s="24">
        <v>245.1</v>
      </c>
      <c r="E149" s="3">
        <f>Table1[[#This Row],[APRIL 2022 LIST PRICE ]]*0.075</f>
        <v>18.3825</v>
      </c>
      <c r="F149" s="3">
        <f>Table1[[#This Row],[APRIL 2022 LIST PRICE ]]+Table1[[#This Row],[Column1]]</f>
        <v>263.48250000000002</v>
      </c>
      <c r="G149" s="24">
        <f>Table1[[#This Row],[APRIL 2022 LIST PRICE ]]*(1-Table1[[#This Row],[DISCOPUNT %]])</f>
        <v>245.1</v>
      </c>
      <c r="H149" s="10">
        <v>0</v>
      </c>
      <c r="I149" s="3">
        <v>3.24</v>
      </c>
      <c r="J149" s="3">
        <f>Table1[[#This Row],[PRICE PROPOSAL]]-Table1[[#This Row],[COST]]</f>
        <v>241.85999999999999</v>
      </c>
      <c r="K149" s="10">
        <f>Table1[[#This Row],[PROFIT/LOSS]]/Table1[[#This Row],[PRICE PROPOSAL]]</f>
        <v>0.9867809057527539</v>
      </c>
      <c r="L149" s="1" t="s">
        <v>27</v>
      </c>
      <c r="M149" s="1" t="s">
        <v>28</v>
      </c>
      <c r="N149" s="1" t="s">
        <v>116</v>
      </c>
      <c r="O149" s="1" t="s">
        <v>703</v>
      </c>
      <c r="P149" s="1" t="s">
        <v>116</v>
      </c>
      <c r="Q149" s="1" t="s">
        <v>31</v>
      </c>
    </row>
    <row r="150" spans="1:17" x14ac:dyDescent="0.2">
      <c r="A150" s="1" t="s">
        <v>732</v>
      </c>
      <c r="B150" s="1" t="s">
        <v>731</v>
      </c>
      <c r="C150" s="1" t="s">
        <v>24</v>
      </c>
      <c r="D150" s="24">
        <v>27.95</v>
      </c>
      <c r="E150" s="3">
        <f>Table1[[#This Row],[APRIL 2022 LIST PRICE ]]*0.075</f>
        <v>2.0962499999999999</v>
      </c>
      <c r="F150" s="3">
        <f>Table1[[#This Row],[APRIL 2022 LIST PRICE ]]+Table1[[#This Row],[Column1]]</f>
        <v>30.046250000000001</v>
      </c>
      <c r="G150" s="24">
        <f>Table1[[#This Row],[APRIL 2022 LIST PRICE ]]*(1-Table1[[#This Row],[DISCOPUNT %]])</f>
        <v>27.95</v>
      </c>
      <c r="H150" s="10">
        <v>0</v>
      </c>
      <c r="I150" s="3">
        <v>3.24</v>
      </c>
      <c r="J150" s="3">
        <f>Table1[[#This Row],[PRICE PROPOSAL]]-Table1[[#This Row],[COST]]</f>
        <v>24.71</v>
      </c>
      <c r="K150" s="10">
        <f>Table1[[#This Row],[PROFIT/LOSS]]/Table1[[#This Row],[PRICE PROPOSAL]]</f>
        <v>0.88407871198568877</v>
      </c>
      <c r="L150" s="1" t="s">
        <v>27</v>
      </c>
      <c r="M150" s="1" t="s">
        <v>28</v>
      </c>
      <c r="N150" s="1" t="s">
        <v>116</v>
      </c>
      <c r="O150" s="1" t="s">
        <v>703</v>
      </c>
      <c r="P150" s="1" t="s">
        <v>116</v>
      </c>
      <c r="Q150" s="1" t="s">
        <v>31</v>
      </c>
    </row>
    <row r="151" spans="1:17" x14ac:dyDescent="0.2">
      <c r="A151" s="1" t="s">
        <v>730</v>
      </c>
      <c r="B151" s="1" t="s">
        <v>729</v>
      </c>
      <c r="C151" s="1" t="s">
        <v>24</v>
      </c>
      <c r="D151" s="24">
        <v>222.52500000000001</v>
      </c>
      <c r="E151" s="3">
        <f>Table1[[#This Row],[APRIL 2022 LIST PRICE ]]*0.075</f>
        <v>16.689374999999998</v>
      </c>
      <c r="F151" s="3">
        <f>Table1[[#This Row],[APRIL 2022 LIST PRICE ]]+Table1[[#This Row],[Column1]]</f>
        <v>239.21437500000002</v>
      </c>
      <c r="G151" s="24">
        <f>Table1[[#This Row],[APRIL 2022 LIST PRICE ]]*(1-Table1[[#This Row],[DISCOPUNT %]])</f>
        <v>222.52500000000001</v>
      </c>
      <c r="H151" s="10">
        <v>0</v>
      </c>
      <c r="I151" s="3">
        <v>3.24</v>
      </c>
      <c r="J151" s="3">
        <f>Table1[[#This Row],[PRICE PROPOSAL]]-Table1[[#This Row],[COST]]</f>
        <v>219.285</v>
      </c>
      <c r="K151" s="10">
        <f>Table1[[#This Row],[PROFIT/LOSS]]/Table1[[#This Row],[PRICE PROPOSAL]]</f>
        <v>0.98543983822042458</v>
      </c>
      <c r="L151" s="1" t="s">
        <v>27</v>
      </c>
      <c r="M151" s="1" t="s">
        <v>28</v>
      </c>
      <c r="N151" s="1" t="s">
        <v>116</v>
      </c>
      <c r="O151" s="1" t="s">
        <v>722</v>
      </c>
      <c r="P151" s="1" t="s">
        <v>116</v>
      </c>
      <c r="Q151" s="1" t="s">
        <v>31</v>
      </c>
    </row>
    <row r="152" spans="1:17" x14ac:dyDescent="0.2">
      <c r="A152" s="1" t="s">
        <v>728</v>
      </c>
      <c r="B152" s="1" t="s">
        <v>727</v>
      </c>
      <c r="C152" s="1" t="s">
        <v>24</v>
      </c>
      <c r="D152" s="24">
        <v>557.92499999999995</v>
      </c>
      <c r="E152" s="3">
        <f>Table1[[#This Row],[APRIL 2022 LIST PRICE ]]*0.075</f>
        <v>41.844374999999992</v>
      </c>
      <c r="F152" s="3">
        <f>Table1[[#This Row],[APRIL 2022 LIST PRICE ]]+Table1[[#This Row],[Column1]]</f>
        <v>599.76937499999997</v>
      </c>
      <c r="G152" s="24">
        <f>Table1[[#This Row],[APRIL 2022 LIST PRICE ]]*(1-Table1[[#This Row],[DISCOPUNT %]])</f>
        <v>557.92499999999995</v>
      </c>
      <c r="H152" s="10">
        <v>0</v>
      </c>
      <c r="I152" s="3">
        <v>3.24</v>
      </c>
      <c r="J152" s="3">
        <f>Table1[[#This Row],[PRICE PROPOSAL]]-Table1[[#This Row],[COST]]</f>
        <v>554.68499999999995</v>
      </c>
      <c r="K152" s="10">
        <f>Table1[[#This Row],[PROFIT/LOSS]]/Table1[[#This Row],[PRICE PROPOSAL]]</f>
        <v>0.99419276784514043</v>
      </c>
      <c r="L152" s="1" t="s">
        <v>27</v>
      </c>
      <c r="M152" s="1" t="s">
        <v>28</v>
      </c>
      <c r="N152" s="1" t="s">
        <v>116</v>
      </c>
      <c r="O152" s="1" t="s">
        <v>722</v>
      </c>
      <c r="P152" s="1" t="s">
        <v>116</v>
      </c>
      <c r="Q152" s="1" t="s">
        <v>31</v>
      </c>
    </row>
    <row r="153" spans="1:17" x14ac:dyDescent="0.2">
      <c r="A153" s="1" t="s">
        <v>726</v>
      </c>
      <c r="B153" s="1" t="s">
        <v>725</v>
      </c>
      <c r="C153" s="1" t="s">
        <v>24</v>
      </c>
      <c r="D153" s="24">
        <v>110.72499999999999</v>
      </c>
      <c r="E153" s="3">
        <f>Table1[[#This Row],[APRIL 2022 LIST PRICE ]]*0.075</f>
        <v>8.3043749999999985</v>
      </c>
      <c r="F153" s="3">
        <f>Table1[[#This Row],[APRIL 2022 LIST PRICE ]]+Table1[[#This Row],[Column1]]</f>
        <v>119.02937499999999</v>
      </c>
      <c r="G153" s="24">
        <f>Table1[[#This Row],[APRIL 2022 LIST PRICE ]]*(1-Table1[[#This Row],[DISCOPUNT %]])</f>
        <v>110.72499999999999</v>
      </c>
      <c r="H153" s="10">
        <v>0</v>
      </c>
      <c r="I153" s="3">
        <v>3.24</v>
      </c>
      <c r="J153" s="3">
        <f>Table1[[#This Row],[PRICE PROPOSAL]]-Table1[[#This Row],[COST]]</f>
        <v>107.485</v>
      </c>
      <c r="K153" s="10">
        <f>Table1[[#This Row],[PROFIT/LOSS]]/Table1[[#This Row],[PRICE PROPOSAL]]</f>
        <v>0.97073831564687296</v>
      </c>
      <c r="L153" s="1" t="s">
        <v>27</v>
      </c>
      <c r="M153" s="1" t="s">
        <v>28</v>
      </c>
      <c r="N153" s="1" t="s">
        <v>116</v>
      </c>
      <c r="O153" s="1" t="s">
        <v>722</v>
      </c>
      <c r="P153" s="1" t="s">
        <v>116</v>
      </c>
      <c r="Q153" s="1" t="s">
        <v>31</v>
      </c>
    </row>
    <row r="154" spans="1:17" x14ac:dyDescent="0.2">
      <c r="A154" s="1" t="s">
        <v>724</v>
      </c>
      <c r="B154" s="1" t="s">
        <v>723</v>
      </c>
      <c r="C154" s="1" t="s">
        <v>24</v>
      </c>
      <c r="D154" s="24">
        <v>278.42500000000001</v>
      </c>
      <c r="E154" s="3">
        <f>Table1[[#This Row],[APRIL 2022 LIST PRICE ]]*0.075</f>
        <v>20.881875000000001</v>
      </c>
      <c r="F154" s="3">
        <f>Table1[[#This Row],[APRIL 2022 LIST PRICE ]]+Table1[[#This Row],[Column1]]</f>
        <v>299.30687499999999</v>
      </c>
      <c r="G154" s="24">
        <f>Table1[[#This Row],[APRIL 2022 LIST PRICE ]]*(1-Table1[[#This Row],[DISCOPUNT %]])</f>
        <v>278.42500000000001</v>
      </c>
      <c r="H154" s="10">
        <v>0</v>
      </c>
      <c r="I154" s="3">
        <v>3.24</v>
      </c>
      <c r="J154" s="3">
        <f>Table1[[#This Row],[PRICE PROPOSAL]]-Table1[[#This Row],[COST]]</f>
        <v>275.185</v>
      </c>
      <c r="K154" s="10">
        <f>Table1[[#This Row],[PROFIT/LOSS]]/Table1[[#This Row],[PRICE PROPOSAL]]</f>
        <v>0.98836311394450926</v>
      </c>
      <c r="L154" s="1" t="s">
        <v>27</v>
      </c>
      <c r="M154" s="1" t="s">
        <v>28</v>
      </c>
      <c r="N154" s="1" t="s">
        <v>116</v>
      </c>
      <c r="O154" s="1" t="s">
        <v>722</v>
      </c>
      <c r="P154" s="1" t="s">
        <v>116</v>
      </c>
      <c r="Q154" s="1" t="s">
        <v>31</v>
      </c>
    </row>
    <row r="155" spans="1:17" x14ac:dyDescent="0.2">
      <c r="A155" s="1" t="s">
        <v>721</v>
      </c>
      <c r="B155" s="1" t="s">
        <v>720</v>
      </c>
      <c r="C155" s="1" t="s">
        <v>24</v>
      </c>
      <c r="D155" s="24">
        <v>557.92499999999995</v>
      </c>
      <c r="E155" s="3">
        <f>Table1[[#This Row],[APRIL 2022 LIST PRICE ]]*0.075</f>
        <v>41.844374999999992</v>
      </c>
      <c r="F155" s="3">
        <f>Table1[[#This Row],[APRIL 2022 LIST PRICE ]]+Table1[[#This Row],[Column1]]</f>
        <v>599.76937499999997</v>
      </c>
      <c r="G155" s="24">
        <f>Table1[[#This Row],[APRIL 2022 LIST PRICE ]]*(1-Table1[[#This Row],[DISCOPUNT %]])</f>
        <v>557.92499999999995</v>
      </c>
      <c r="H155" s="10">
        <v>0</v>
      </c>
      <c r="I155" s="3">
        <v>3.24</v>
      </c>
      <c r="J155" s="3">
        <f>Table1[[#This Row],[PRICE PROPOSAL]]-Table1[[#This Row],[COST]]</f>
        <v>554.68499999999995</v>
      </c>
      <c r="K155" s="10">
        <f>Table1[[#This Row],[PROFIT/LOSS]]/Table1[[#This Row],[PRICE PROPOSAL]]</f>
        <v>0.99419276784514043</v>
      </c>
      <c r="L155" s="1" t="s">
        <v>27</v>
      </c>
      <c r="M155" s="1" t="s">
        <v>28</v>
      </c>
      <c r="N155" s="1" t="s">
        <v>116</v>
      </c>
      <c r="O155" s="1" t="s">
        <v>703</v>
      </c>
      <c r="P155" s="1" t="s">
        <v>116</v>
      </c>
      <c r="Q155" s="1" t="s">
        <v>31</v>
      </c>
    </row>
    <row r="156" spans="1:17" x14ac:dyDescent="0.2">
      <c r="A156" s="1" t="s">
        <v>719</v>
      </c>
      <c r="B156" s="1" t="s">
        <v>718</v>
      </c>
      <c r="C156" s="1" t="s">
        <v>24</v>
      </c>
      <c r="D156" s="24">
        <v>893.32500000000005</v>
      </c>
      <c r="E156" s="3">
        <f>Table1[[#This Row],[APRIL 2022 LIST PRICE ]]*0.075</f>
        <v>66.999375000000001</v>
      </c>
      <c r="F156" s="3">
        <f>Table1[[#This Row],[APRIL 2022 LIST PRICE ]]+Table1[[#This Row],[Column1]]</f>
        <v>960.32437500000003</v>
      </c>
      <c r="G156" s="24">
        <f>Table1[[#This Row],[APRIL 2022 LIST PRICE ]]*(1-Table1[[#This Row],[DISCOPUNT %]])</f>
        <v>893.32500000000005</v>
      </c>
      <c r="H156" s="10">
        <v>0</v>
      </c>
      <c r="I156" s="3">
        <v>3.24</v>
      </c>
      <c r="J156" s="3">
        <f>Table1[[#This Row],[PRICE PROPOSAL]]-Table1[[#This Row],[COST]]</f>
        <v>890.08500000000004</v>
      </c>
      <c r="K156" s="10">
        <f>Table1[[#This Row],[PROFIT/LOSS]]/Table1[[#This Row],[PRICE PROPOSAL]]</f>
        <v>0.99637310049534045</v>
      </c>
      <c r="L156" s="1" t="s">
        <v>27</v>
      </c>
      <c r="M156" s="1" t="s">
        <v>28</v>
      </c>
      <c r="N156" s="1" t="s">
        <v>116</v>
      </c>
      <c r="O156" s="1" t="s">
        <v>703</v>
      </c>
      <c r="P156" s="1" t="s">
        <v>116</v>
      </c>
      <c r="Q156" s="1" t="s">
        <v>31</v>
      </c>
    </row>
    <row r="157" spans="1:17" x14ac:dyDescent="0.2">
      <c r="A157" s="1" t="s">
        <v>717</v>
      </c>
      <c r="B157" s="1" t="s">
        <v>716</v>
      </c>
      <c r="C157" s="1" t="s">
        <v>24</v>
      </c>
      <c r="D157" s="24">
        <v>83.85</v>
      </c>
      <c r="E157" s="3">
        <f>Table1[[#This Row],[APRIL 2022 LIST PRICE ]]*0.075</f>
        <v>6.2887499999999994</v>
      </c>
      <c r="F157" s="3">
        <f>Table1[[#This Row],[APRIL 2022 LIST PRICE ]]+Table1[[#This Row],[Column1]]</f>
        <v>90.138749999999987</v>
      </c>
      <c r="G157" s="24">
        <f>Table1[[#This Row],[APRIL 2022 LIST PRICE ]]*(1-Table1[[#This Row],[DISCOPUNT %]])</f>
        <v>83.85</v>
      </c>
      <c r="H157" s="10">
        <v>0</v>
      </c>
      <c r="I157" s="3">
        <v>3.24</v>
      </c>
      <c r="J157" s="3">
        <f>Table1[[#This Row],[PRICE PROPOSAL]]-Table1[[#This Row],[COST]]</f>
        <v>80.61</v>
      </c>
      <c r="K157" s="10">
        <f>Table1[[#This Row],[PROFIT/LOSS]]/Table1[[#This Row],[PRICE PROPOSAL]]</f>
        <v>0.96135957066189626</v>
      </c>
      <c r="L157" s="1" t="s">
        <v>27</v>
      </c>
      <c r="M157" s="1" t="s">
        <v>28</v>
      </c>
      <c r="N157" s="1" t="s">
        <v>116</v>
      </c>
      <c r="O157" s="1" t="s">
        <v>703</v>
      </c>
      <c r="P157" s="1" t="s">
        <v>116</v>
      </c>
      <c r="Q157" s="1" t="s">
        <v>31</v>
      </c>
    </row>
    <row r="158" spans="1:17" x14ac:dyDescent="0.2">
      <c r="A158" s="1" t="s">
        <v>715</v>
      </c>
      <c r="B158" s="1" t="s">
        <v>714</v>
      </c>
      <c r="C158" s="1" t="s">
        <v>24</v>
      </c>
      <c r="D158" s="24">
        <v>624.57500000000005</v>
      </c>
      <c r="E158" s="3">
        <f>Table1[[#This Row],[APRIL 2022 LIST PRICE ]]*0.075</f>
        <v>46.843125000000001</v>
      </c>
      <c r="F158" s="3">
        <f>Table1[[#This Row],[APRIL 2022 LIST PRICE ]]+Table1[[#This Row],[Column1]]</f>
        <v>671.41812500000003</v>
      </c>
      <c r="G158" s="24">
        <f>Table1[[#This Row],[APRIL 2022 LIST PRICE ]]*(1-Table1[[#This Row],[DISCOPUNT %]])</f>
        <v>624.57500000000005</v>
      </c>
      <c r="H158" s="10">
        <v>0</v>
      </c>
      <c r="I158" s="3">
        <v>3.24</v>
      </c>
      <c r="J158" s="3">
        <f>Table1[[#This Row],[PRICE PROPOSAL]]-Table1[[#This Row],[COST]]</f>
        <v>621.33500000000004</v>
      </c>
      <c r="K158" s="10">
        <f>Table1[[#This Row],[PROFIT/LOSS]]/Table1[[#This Row],[PRICE PROPOSAL]]</f>
        <v>0.99481247248128724</v>
      </c>
      <c r="L158" s="1" t="s">
        <v>27</v>
      </c>
      <c r="M158" s="1" t="s">
        <v>28</v>
      </c>
      <c r="N158" s="1" t="s">
        <v>116</v>
      </c>
      <c r="O158" s="1" t="s">
        <v>703</v>
      </c>
      <c r="P158" s="1" t="s">
        <v>116</v>
      </c>
      <c r="Q158" s="1" t="s">
        <v>31</v>
      </c>
    </row>
    <row r="159" spans="1:17" x14ac:dyDescent="0.2">
      <c r="A159" s="1" t="s">
        <v>713</v>
      </c>
      <c r="B159" s="1" t="s">
        <v>712</v>
      </c>
      <c r="C159" s="1" t="s">
        <v>24</v>
      </c>
      <c r="D159" s="24">
        <v>1005.125</v>
      </c>
      <c r="E159" s="3">
        <f>Table1[[#This Row],[APRIL 2022 LIST PRICE ]]*0.075</f>
        <v>75.384374999999991</v>
      </c>
      <c r="F159" s="3">
        <f>Table1[[#This Row],[APRIL 2022 LIST PRICE ]]+Table1[[#This Row],[Column1]]</f>
        <v>1080.5093750000001</v>
      </c>
      <c r="G159" s="24">
        <f>Table1[[#This Row],[APRIL 2022 LIST PRICE ]]*(1-Table1[[#This Row],[DISCOPUNT %]])</f>
        <v>1005.125</v>
      </c>
      <c r="H159" s="10">
        <v>0</v>
      </c>
      <c r="I159" s="3">
        <v>4.8600000000000003</v>
      </c>
      <c r="J159" s="3">
        <f>Table1[[#This Row],[PRICE PROPOSAL]]-Table1[[#This Row],[COST]]</f>
        <v>1000.265</v>
      </c>
      <c r="K159" s="10">
        <f>Table1[[#This Row],[PROFIT/LOSS]]/Table1[[#This Row],[PRICE PROPOSAL]]</f>
        <v>0.99516478049993784</v>
      </c>
      <c r="L159" s="1" t="s">
        <v>27</v>
      </c>
      <c r="M159" s="1" t="s">
        <v>28</v>
      </c>
      <c r="N159" s="1" t="s">
        <v>116</v>
      </c>
      <c r="O159" s="1" t="s">
        <v>703</v>
      </c>
      <c r="P159" s="1" t="s">
        <v>116</v>
      </c>
      <c r="Q159" s="1" t="s">
        <v>31</v>
      </c>
    </row>
    <row r="160" spans="1:17" x14ac:dyDescent="0.2">
      <c r="A160" s="1" t="s">
        <v>711</v>
      </c>
      <c r="B160" s="1" t="s">
        <v>710</v>
      </c>
      <c r="C160" s="1" t="s">
        <v>24</v>
      </c>
      <c r="D160" s="24">
        <v>94.6</v>
      </c>
      <c r="E160" s="3">
        <f>Table1[[#This Row],[APRIL 2022 LIST PRICE ]]*0.075</f>
        <v>7.0949999999999998</v>
      </c>
      <c r="F160" s="3">
        <f>Table1[[#This Row],[APRIL 2022 LIST PRICE ]]+Table1[[#This Row],[Column1]]</f>
        <v>101.69499999999999</v>
      </c>
      <c r="G160" s="24">
        <f>Table1[[#This Row],[APRIL 2022 LIST PRICE ]]*(1-Table1[[#This Row],[DISCOPUNT %]])</f>
        <v>94.6</v>
      </c>
      <c r="H160" s="10">
        <v>0</v>
      </c>
      <c r="I160" s="3">
        <v>4.8600000000000003</v>
      </c>
      <c r="J160" s="3">
        <f>Table1[[#This Row],[PRICE PROPOSAL]]-Table1[[#This Row],[COST]]</f>
        <v>89.74</v>
      </c>
      <c r="K160" s="10">
        <f>Table1[[#This Row],[PROFIT/LOSS]]/Table1[[#This Row],[PRICE PROPOSAL]]</f>
        <v>0.94862579281183934</v>
      </c>
      <c r="L160" s="1" t="s">
        <v>27</v>
      </c>
      <c r="M160" s="1" t="s">
        <v>28</v>
      </c>
      <c r="N160" s="1" t="s">
        <v>116</v>
      </c>
      <c r="O160" s="1" t="s">
        <v>703</v>
      </c>
      <c r="P160" s="1" t="s">
        <v>116</v>
      </c>
      <c r="Q160" s="1" t="s">
        <v>31</v>
      </c>
    </row>
    <row r="161" spans="1:17" x14ac:dyDescent="0.2">
      <c r="A161" s="1" t="s">
        <v>709</v>
      </c>
      <c r="B161" s="1" t="s">
        <v>708</v>
      </c>
      <c r="C161" s="1" t="s">
        <v>24</v>
      </c>
      <c r="D161" s="24">
        <v>133.30000000000001</v>
      </c>
      <c r="E161" s="3">
        <f>Table1[[#This Row],[APRIL 2022 LIST PRICE ]]*0.075</f>
        <v>9.9975000000000005</v>
      </c>
      <c r="F161" s="3">
        <f>Table1[[#This Row],[APRIL 2022 LIST PRICE ]]+Table1[[#This Row],[Column1]]</f>
        <v>143.29750000000001</v>
      </c>
      <c r="G161" s="24">
        <f>Table1[[#This Row],[APRIL 2022 LIST PRICE ]]*(1-Table1[[#This Row],[DISCOPUNT %]])</f>
        <v>133.30000000000001</v>
      </c>
      <c r="H161" s="10">
        <v>0</v>
      </c>
      <c r="I161" s="3">
        <v>4.8600000000000003</v>
      </c>
      <c r="J161" s="3">
        <f>Table1[[#This Row],[PRICE PROPOSAL]]-Table1[[#This Row],[COST]]</f>
        <v>128.44</v>
      </c>
      <c r="K161" s="10">
        <f>Table1[[#This Row],[PROFIT/LOSS]]/Table1[[#This Row],[PRICE PROPOSAL]]</f>
        <v>0.96354088522130521</v>
      </c>
      <c r="L161" s="1" t="s">
        <v>27</v>
      </c>
      <c r="M161" s="1" t="s">
        <v>28</v>
      </c>
      <c r="N161" s="1" t="s">
        <v>116</v>
      </c>
      <c r="O161" s="1" t="s">
        <v>703</v>
      </c>
      <c r="P161" s="1" t="s">
        <v>116</v>
      </c>
      <c r="Q161" s="1" t="s">
        <v>31</v>
      </c>
    </row>
    <row r="162" spans="1:17" x14ac:dyDescent="0.2">
      <c r="A162" s="1" t="s">
        <v>707</v>
      </c>
      <c r="B162" s="1" t="s">
        <v>706</v>
      </c>
      <c r="C162" s="1" t="s">
        <v>24</v>
      </c>
      <c r="D162" s="24">
        <v>245.1</v>
      </c>
      <c r="E162" s="3">
        <f>Table1[[#This Row],[APRIL 2022 LIST PRICE ]]*0.075</f>
        <v>18.3825</v>
      </c>
      <c r="F162" s="3">
        <f>Table1[[#This Row],[APRIL 2022 LIST PRICE ]]+Table1[[#This Row],[Column1]]</f>
        <v>263.48250000000002</v>
      </c>
      <c r="G162" s="24">
        <f>Table1[[#This Row],[APRIL 2022 LIST PRICE ]]*(1-Table1[[#This Row],[DISCOPUNT %]])</f>
        <v>245.1</v>
      </c>
      <c r="H162" s="10">
        <v>0</v>
      </c>
      <c r="I162" s="3">
        <v>3.24</v>
      </c>
      <c r="J162" s="3">
        <f>Table1[[#This Row],[PRICE PROPOSAL]]-Table1[[#This Row],[COST]]</f>
        <v>241.85999999999999</v>
      </c>
      <c r="K162" s="10">
        <f>Table1[[#This Row],[PROFIT/LOSS]]/Table1[[#This Row],[PRICE PROPOSAL]]</f>
        <v>0.9867809057527539</v>
      </c>
      <c r="L162" s="1" t="s">
        <v>27</v>
      </c>
      <c r="M162" s="1" t="s">
        <v>28</v>
      </c>
      <c r="N162" s="1" t="s">
        <v>116</v>
      </c>
      <c r="O162" s="1" t="s">
        <v>703</v>
      </c>
      <c r="P162" s="1" t="s">
        <v>116</v>
      </c>
      <c r="Q162" s="1" t="s">
        <v>31</v>
      </c>
    </row>
    <row r="163" spans="1:17" x14ac:dyDescent="0.2">
      <c r="A163" s="1" t="s">
        <v>705</v>
      </c>
      <c r="B163" s="1" t="s">
        <v>704</v>
      </c>
      <c r="C163" s="1" t="s">
        <v>24</v>
      </c>
      <c r="D163" s="24">
        <v>29.024999999999999</v>
      </c>
      <c r="E163" s="3">
        <f>Table1[[#This Row],[APRIL 2022 LIST PRICE ]]*0.075</f>
        <v>2.1768749999999999</v>
      </c>
      <c r="F163" s="3">
        <f>Table1[[#This Row],[APRIL 2022 LIST PRICE ]]+Table1[[#This Row],[Column1]]</f>
        <v>31.201874999999998</v>
      </c>
      <c r="G163" s="24">
        <f>Table1[[#This Row],[APRIL 2022 LIST PRICE ]]*(1-Table1[[#This Row],[DISCOPUNT %]])</f>
        <v>29.024999999999999</v>
      </c>
      <c r="H163" s="10">
        <v>0</v>
      </c>
      <c r="I163" s="3">
        <v>5.4</v>
      </c>
      <c r="J163" s="3">
        <f>Table1[[#This Row],[PRICE PROPOSAL]]-Table1[[#This Row],[COST]]</f>
        <v>23.625</v>
      </c>
      <c r="K163" s="10">
        <f>Table1[[#This Row],[PROFIT/LOSS]]/Table1[[#This Row],[PRICE PROPOSAL]]</f>
        <v>0.81395348837209303</v>
      </c>
      <c r="L163" s="1" t="s">
        <v>27</v>
      </c>
      <c r="M163" s="1" t="s">
        <v>28</v>
      </c>
      <c r="N163" s="1" t="s">
        <v>116</v>
      </c>
      <c r="O163" s="1" t="s">
        <v>703</v>
      </c>
      <c r="P163" s="1" t="s">
        <v>116</v>
      </c>
      <c r="Q163" s="1" t="s">
        <v>31</v>
      </c>
    </row>
    <row r="164" spans="1:17" x14ac:dyDescent="0.2">
      <c r="A164" s="1" t="s">
        <v>702</v>
      </c>
      <c r="B164" s="1" t="s">
        <v>701</v>
      </c>
      <c r="C164" s="1" t="s">
        <v>24</v>
      </c>
      <c r="D164" s="24">
        <v>104.27500000000001</v>
      </c>
      <c r="E164" s="3">
        <f>Table1[[#This Row],[APRIL 2022 LIST PRICE ]]*0.075</f>
        <v>7.8206249999999997</v>
      </c>
      <c r="F164" s="3">
        <f>Table1[[#This Row],[APRIL 2022 LIST PRICE ]]+Table1[[#This Row],[Column1]]</f>
        <v>112.09562500000001</v>
      </c>
      <c r="G164" s="24">
        <f>Table1[[#This Row],[APRIL 2022 LIST PRICE ]]*(1-Table1[[#This Row],[DISCOPUNT %]])</f>
        <v>104.27500000000001</v>
      </c>
      <c r="H164" s="10">
        <v>0</v>
      </c>
      <c r="I164" s="3">
        <v>0</v>
      </c>
      <c r="J164" s="3">
        <f>Table1[[#This Row],[PRICE PROPOSAL]]-Table1[[#This Row],[COST]]</f>
        <v>104.27500000000001</v>
      </c>
      <c r="K164" s="10">
        <f>Table1[[#This Row],[PROFIT/LOSS]]/Table1[[#This Row],[PRICE PROPOSAL]]</f>
        <v>1</v>
      </c>
      <c r="L164" s="1" t="s">
        <v>27</v>
      </c>
      <c r="M164" s="1" t="s">
        <v>28</v>
      </c>
      <c r="N164" s="1" t="s">
        <v>116</v>
      </c>
      <c r="O164" s="1" t="s">
        <v>684</v>
      </c>
      <c r="P164" s="1" t="s">
        <v>116</v>
      </c>
      <c r="Q164" s="1" t="s">
        <v>31</v>
      </c>
    </row>
    <row r="165" spans="1:17" x14ac:dyDescent="0.2">
      <c r="A165" s="1" t="s">
        <v>700</v>
      </c>
      <c r="B165" s="1" t="s">
        <v>699</v>
      </c>
      <c r="C165" s="1" t="s">
        <v>24</v>
      </c>
      <c r="D165" s="24">
        <v>116.1</v>
      </c>
      <c r="E165" s="3">
        <f>Table1[[#This Row],[APRIL 2022 LIST PRICE ]]*0.075</f>
        <v>8.7074999999999996</v>
      </c>
      <c r="F165" s="3">
        <f>Table1[[#This Row],[APRIL 2022 LIST PRICE ]]+Table1[[#This Row],[Column1]]</f>
        <v>124.80749999999999</v>
      </c>
      <c r="G165" s="24">
        <f>Table1[[#This Row],[APRIL 2022 LIST PRICE ]]*(1-Table1[[#This Row],[DISCOPUNT %]])</f>
        <v>116.1</v>
      </c>
      <c r="H165" s="10">
        <v>0</v>
      </c>
      <c r="I165" s="3">
        <v>0</v>
      </c>
      <c r="J165" s="3">
        <f>Table1[[#This Row],[PRICE PROPOSAL]]-Table1[[#This Row],[COST]]</f>
        <v>116.1</v>
      </c>
      <c r="K165" s="10">
        <f>Table1[[#This Row],[PROFIT/LOSS]]/Table1[[#This Row],[PRICE PROPOSAL]]</f>
        <v>1</v>
      </c>
      <c r="L165" s="1" t="s">
        <v>27</v>
      </c>
      <c r="M165" s="1" t="s">
        <v>28</v>
      </c>
      <c r="N165" s="1" t="s">
        <v>116</v>
      </c>
      <c r="O165" s="1" t="s">
        <v>684</v>
      </c>
      <c r="P165" s="1" t="s">
        <v>116</v>
      </c>
      <c r="Q165" s="1" t="s">
        <v>31</v>
      </c>
    </row>
    <row r="166" spans="1:17" x14ac:dyDescent="0.2">
      <c r="A166" s="1" t="s">
        <v>698</v>
      </c>
      <c r="B166" s="1" t="s">
        <v>697</v>
      </c>
      <c r="C166" s="1" t="s">
        <v>24</v>
      </c>
      <c r="D166" s="24">
        <v>151.57499999999999</v>
      </c>
      <c r="E166" s="3">
        <f>Table1[[#This Row],[APRIL 2022 LIST PRICE ]]*0.075</f>
        <v>11.368124999999999</v>
      </c>
      <c r="F166" s="3">
        <f>Table1[[#This Row],[APRIL 2022 LIST PRICE ]]+Table1[[#This Row],[Column1]]</f>
        <v>162.94312499999998</v>
      </c>
      <c r="G166" s="24">
        <f>Table1[[#This Row],[APRIL 2022 LIST PRICE ]]*(1-Table1[[#This Row],[DISCOPUNT %]])</f>
        <v>151.57499999999999</v>
      </c>
      <c r="H166" s="10">
        <v>0</v>
      </c>
      <c r="I166" s="3">
        <v>0</v>
      </c>
      <c r="J166" s="3">
        <f>Table1[[#This Row],[PRICE PROPOSAL]]-Table1[[#This Row],[COST]]</f>
        <v>151.57499999999999</v>
      </c>
      <c r="K166" s="10">
        <f>Table1[[#This Row],[PROFIT/LOSS]]/Table1[[#This Row],[PRICE PROPOSAL]]</f>
        <v>1</v>
      </c>
      <c r="L166" s="1" t="s">
        <v>27</v>
      </c>
      <c r="M166" s="1" t="s">
        <v>28</v>
      </c>
      <c r="N166" s="1" t="s">
        <v>116</v>
      </c>
      <c r="O166" s="1" t="s">
        <v>684</v>
      </c>
      <c r="P166" s="1" t="s">
        <v>116</v>
      </c>
      <c r="Q166" s="1" t="s">
        <v>31</v>
      </c>
    </row>
    <row r="167" spans="1:17" x14ac:dyDescent="0.2">
      <c r="A167" s="1" t="s">
        <v>696</v>
      </c>
      <c r="B167" s="1" t="s">
        <v>695</v>
      </c>
      <c r="C167" s="1" t="s">
        <v>24</v>
      </c>
      <c r="D167" s="24">
        <v>233.27500000000001</v>
      </c>
      <c r="E167" s="3">
        <f>Table1[[#This Row],[APRIL 2022 LIST PRICE ]]*0.075</f>
        <v>17.495625</v>
      </c>
      <c r="F167" s="3">
        <f>Table1[[#This Row],[APRIL 2022 LIST PRICE ]]+Table1[[#This Row],[Column1]]</f>
        <v>250.770625</v>
      </c>
      <c r="G167" s="24">
        <f>Table1[[#This Row],[APRIL 2022 LIST PRICE ]]*(1-Table1[[#This Row],[DISCOPUNT %]])</f>
        <v>233.27500000000001</v>
      </c>
      <c r="H167" s="10">
        <v>0</v>
      </c>
      <c r="I167" s="3">
        <v>0</v>
      </c>
      <c r="J167" s="3">
        <f>Table1[[#This Row],[PRICE PROPOSAL]]-Table1[[#This Row],[COST]]</f>
        <v>233.27500000000001</v>
      </c>
      <c r="K167" s="10">
        <f>Table1[[#This Row],[PROFIT/LOSS]]/Table1[[#This Row],[PRICE PROPOSAL]]</f>
        <v>1</v>
      </c>
      <c r="L167" s="1" t="s">
        <v>27</v>
      </c>
      <c r="M167" s="1" t="s">
        <v>28</v>
      </c>
      <c r="N167" s="1" t="s">
        <v>116</v>
      </c>
      <c r="O167" s="1" t="s">
        <v>684</v>
      </c>
      <c r="P167" s="1" t="s">
        <v>116</v>
      </c>
      <c r="Q167" s="1" t="s">
        <v>31</v>
      </c>
    </row>
    <row r="168" spans="1:17" x14ac:dyDescent="0.2">
      <c r="A168" s="1" t="s">
        <v>694</v>
      </c>
      <c r="B168" s="1" t="s">
        <v>693</v>
      </c>
      <c r="C168" s="1" t="s">
        <v>24</v>
      </c>
      <c r="D168" s="24">
        <v>163.4</v>
      </c>
      <c r="E168" s="3">
        <f>Table1[[#This Row],[APRIL 2022 LIST PRICE ]]*0.075</f>
        <v>12.255000000000001</v>
      </c>
      <c r="F168" s="3">
        <f>Table1[[#This Row],[APRIL 2022 LIST PRICE ]]+Table1[[#This Row],[Column1]]</f>
        <v>175.655</v>
      </c>
      <c r="G168" s="24">
        <f>Table1[[#This Row],[APRIL 2022 LIST PRICE ]]*(1-Table1[[#This Row],[DISCOPUNT %]])</f>
        <v>163.4</v>
      </c>
      <c r="H168" s="10">
        <v>0</v>
      </c>
      <c r="I168" s="3">
        <v>0</v>
      </c>
      <c r="J168" s="3">
        <f>Table1[[#This Row],[PRICE PROPOSAL]]-Table1[[#This Row],[COST]]</f>
        <v>163.4</v>
      </c>
      <c r="K168" s="10">
        <f>Table1[[#This Row],[PROFIT/LOSS]]/Table1[[#This Row],[PRICE PROPOSAL]]</f>
        <v>1</v>
      </c>
      <c r="L168" s="1" t="s">
        <v>27</v>
      </c>
      <c r="M168" s="1" t="s">
        <v>28</v>
      </c>
      <c r="N168" s="1" t="s">
        <v>116</v>
      </c>
      <c r="O168" s="1" t="s">
        <v>684</v>
      </c>
      <c r="P168" s="1" t="s">
        <v>116</v>
      </c>
      <c r="Q168" s="1" t="s">
        <v>31</v>
      </c>
    </row>
    <row r="169" spans="1:17" x14ac:dyDescent="0.2">
      <c r="A169" s="1" t="s">
        <v>692</v>
      </c>
      <c r="B169" s="1" t="s">
        <v>691</v>
      </c>
      <c r="C169" s="1" t="s">
        <v>24</v>
      </c>
      <c r="D169" s="24">
        <v>139.75</v>
      </c>
      <c r="E169" s="3">
        <f>Table1[[#This Row],[APRIL 2022 LIST PRICE ]]*0.075</f>
        <v>10.481249999999999</v>
      </c>
      <c r="F169" s="3">
        <f>Table1[[#This Row],[APRIL 2022 LIST PRICE ]]+Table1[[#This Row],[Column1]]</f>
        <v>150.23124999999999</v>
      </c>
      <c r="G169" s="24">
        <f>Table1[[#This Row],[APRIL 2022 LIST PRICE ]]*(1-Table1[[#This Row],[DISCOPUNT %]])</f>
        <v>139.75</v>
      </c>
      <c r="H169" s="10">
        <v>0</v>
      </c>
      <c r="I169" s="3">
        <v>0</v>
      </c>
      <c r="J169" s="3">
        <f>Table1[[#This Row],[PRICE PROPOSAL]]-Table1[[#This Row],[COST]]</f>
        <v>139.75</v>
      </c>
      <c r="K169" s="10">
        <f>Table1[[#This Row],[PROFIT/LOSS]]/Table1[[#This Row],[PRICE PROPOSAL]]</f>
        <v>1</v>
      </c>
      <c r="L169" s="1" t="s">
        <v>27</v>
      </c>
      <c r="M169" s="1" t="s">
        <v>28</v>
      </c>
      <c r="N169" s="1" t="s">
        <v>116</v>
      </c>
      <c r="O169" s="1" t="s">
        <v>684</v>
      </c>
      <c r="P169" s="1" t="s">
        <v>116</v>
      </c>
      <c r="Q169" s="1" t="s">
        <v>31</v>
      </c>
    </row>
    <row r="170" spans="1:17" x14ac:dyDescent="0.2">
      <c r="A170" s="1" t="s">
        <v>690</v>
      </c>
      <c r="B170" s="1" t="s">
        <v>689</v>
      </c>
      <c r="C170" s="1" t="s">
        <v>24</v>
      </c>
      <c r="D170" s="24">
        <v>151.57499999999999</v>
      </c>
      <c r="E170" s="3">
        <f>Table1[[#This Row],[APRIL 2022 LIST PRICE ]]*0.075</f>
        <v>11.368124999999999</v>
      </c>
      <c r="F170" s="3">
        <f>Table1[[#This Row],[APRIL 2022 LIST PRICE ]]+Table1[[#This Row],[Column1]]</f>
        <v>162.94312499999998</v>
      </c>
      <c r="G170" s="24">
        <f>Table1[[#This Row],[APRIL 2022 LIST PRICE ]]*(1-Table1[[#This Row],[DISCOPUNT %]])</f>
        <v>151.57499999999999</v>
      </c>
      <c r="H170" s="10">
        <v>0</v>
      </c>
      <c r="I170" s="3">
        <v>3.24</v>
      </c>
      <c r="J170" s="3">
        <f>Table1[[#This Row],[PRICE PROPOSAL]]-Table1[[#This Row],[COST]]</f>
        <v>148.33499999999998</v>
      </c>
      <c r="K170" s="10">
        <f>Table1[[#This Row],[PROFIT/LOSS]]/Table1[[#This Row],[PRICE PROPOSAL]]</f>
        <v>0.97862444334487875</v>
      </c>
      <c r="L170" s="1" t="s">
        <v>27</v>
      </c>
      <c r="M170" s="1" t="s">
        <v>28</v>
      </c>
      <c r="N170" s="1" t="s">
        <v>116</v>
      </c>
      <c r="O170" s="1" t="s">
        <v>684</v>
      </c>
      <c r="P170" s="1" t="s">
        <v>116</v>
      </c>
      <c r="Q170" s="1" t="s">
        <v>31</v>
      </c>
    </row>
    <row r="171" spans="1:17" x14ac:dyDescent="0.2">
      <c r="A171" s="1" t="s">
        <v>688</v>
      </c>
      <c r="B171" s="1" t="s">
        <v>687</v>
      </c>
      <c r="C171" s="1" t="s">
        <v>24</v>
      </c>
      <c r="D171" s="24">
        <v>233.27500000000001</v>
      </c>
      <c r="E171" s="3">
        <f>Table1[[#This Row],[APRIL 2022 LIST PRICE ]]*0.075</f>
        <v>17.495625</v>
      </c>
      <c r="F171" s="3">
        <f>Table1[[#This Row],[APRIL 2022 LIST PRICE ]]+Table1[[#This Row],[Column1]]</f>
        <v>250.770625</v>
      </c>
      <c r="G171" s="24">
        <f>Table1[[#This Row],[APRIL 2022 LIST PRICE ]]*(1-Table1[[#This Row],[DISCOPUNT %]])</f>
        <v>233.27500000000001</v>
      </c>
      <c r="H171" s="10">
        <v>0</v>
      </c>
      <c r="I171" s="3">
        <v>3.24</v>
      </c>
      <c r="J171" s="3">
        <f>Table1[[#This Row],[PRICE PROPOSAL]]-Table1[[#This Row],[COST]]</f>
        <v>230.035</v>
      </c>
      <c r="K171" s="10">
        <f>Table1[[#This Row],[PROFIT/LOSS]]/Table1[[#This Row],[PRICE PROPOSAL]]</f>
        <v>0.98611081341764006</v>
      </c>
      <c r="L171" s="1" t="s">
        <v>27</v>
      </c>
      <c r="M171" s="1" t="s">
        <v>28</v>
      </c>
      <c r="N171" s="1" t="s">
        <v>116</v>
      </c>
      <c r="O171" s="1" t="s">
        <v>684</v>
      </c>
      <c r="P171" s="1" t="s">
        <v>116</v>
      </c>
      <c r="Q171" s="1" t="s">
        <v>31</v>
      </c>
    </row>
    <row r="172" spans="1:17" x14ac:dyDescent="0.2">
      <c r="A172" s="1" t="s">
        <v>686</v>
      </c>
      <c r="B172" s="1" t="s">
        <v>685</v>
      </c>
      <c r="C172" s="1" t="s">
        <v>24</v>
      </c>
      <c r="D172" s="24">
        <v>163.4</v>
      </c>
      <c r="E172" s="3">
        <f>Table1[[#This Row],[APRIL 2022 LIST PRICE ]]*0.075</f>
        <v>12.255000000000001</v>
      </c>
      <c r="F172" s="3">
        <f>Table1[[#This Row],[APRIL 2022 LIST PRICE ]]+Table1[[#This Row],[Column1]]</f>
        <v>175.655</v>
      </c>
      <c r="G172" s="24">
        <f>Table1[[#This Row],[APRIL 2022 LIST PRICE ]]*(1-Table1[[#This Row],[DISCOPUNT %]])</f>
        <v>163.4</v>
      </c>
      <c r="H172" s="10">
        <v>0</v>
      </c>
      <c r="I172" s="3">
        <v>4.8600000000000003</v>
      </c>
      <c r="J172" s="3">
        <f>Table1[[#This Row],[PRICE PROPOSAL]]-Table1[[#This Row],[COST]]</f>
        <v>158.54</v>
      </c>
      <c r="K172" s="10">
        <f>Table1[[#This Row],[PROFIT/LOSS]]/Table1[[#This Row],[PRICE PROPOSAL]]</f>
        <v>0.97025703794369633</v>
      </c>
      <c r="L172" s="1" t="s">
        <v>27</v>
      </c>
      <c r="M172" s="1" t="s">
        <v>28</v>
      </c>
      <c r="N172" s="1" t="s">
        <v>116</v>
      </c>
      <c r="O172" s="1" t="s">
        <v>684</v>
      </c>
      <c r="P172" s="1" t="s">
        <v>116</v>
      </c>
      <c r="Q172" s="1" t="s">
        <v>31</v>
      </c>
    </row>
    <row r="173" spans="1:17" x14ac:dyDescent="0.2">
      <c r="A173" s="1" t="s">
        <v>1056</v>
      </c>
      <c r="B173" s="1" t="s">
        <v>1055</v>
      </c>
      <c r="C173" s="1" t="s">
        <v>24</v>
      </c>
      <c r="D173" s="24">
        <v>359.05</v>
      </c>
      <c r="E173" s="3">
        <f>Table1[[#This Row],[APRIL 2022 LIST PRICE ]]*0.075</f>
        <v>26.928750000000001</v>
      </c>
      <c r="F173" s="3">
        <f>Table1[[#This Row],[APRIL 2022 LIST PRICE ]]+Table1[[#This Row],[Column1]]</f>
        <v>385.97874999999999</v>
      </c>
      <c r="G173" s="24">
        <f>Table1[[#This Row],[APRIL 2022 LIST PRICE ]]*(1-Table1[[#This Row],[DISCOPUNT %]])</f>
        <v>294.42100000000005</v>
      </c>
      <c r="H173" s="10">
        <v>0.18</v>
      </c>
      <c r="I173" s="3">
        <v>135</v>
      </c>
      <c r="J173" s="3">
        <f>Table1[[#This Row],[PRICE PROPOSAL]]-Table1[[#This Row],[COST]]</f>
        <v>159.42100000000005</v>
      </c>
      <c r="K173" s="10">
        <f>Table1[[#This Row],[PROFIT/LOSS]]/Table1[[#This Row],[PRICE PROPOSAL]]</f>
        <v>0.54147292482533527</v>
      </c>
      <c r="L173" s="1" t="s">
        <v>27</v>
      </c>
      <c r="M173" s="1" t="s">
        <v>28</v>
      </c>
      <c r="N173" s="1" t="s">
        <v>563</v>
      </c>
      <c r="O173" s="1" t="s">
        <v>562</v>
      </c>
      <c r="P173" s="1" t="s">
        <v>265</v>
      </c>
      <c r="Q173" s="1" t="s">
        <v>31</v>
      </c>
    </row>
    <row r="174" spans="1:17" x14ac:dyDescent="0.2">
      <c r="A174" s="1" t="s">
        <v>939</v>
      </c>
      <c r="B174" s="1" t="s">
        <v>938</v>
      </c>
      <c r="C174" s="1" t="s">
        <v>24</v>
      </c>
      <c r="D174" s="24">
        <v>678.32500000000005</v>
      </c>
      <c r="E174" s="3">
        <f>Table1[[#This Row],[APRIL 2022 LIST PRICE ]]*0.075</f>
        <v>50.874375000000001</v>
      </c>
      <c r="F174" s="3">
        <f>Table1[[#This Row],[APRIL 2022 LIST PRICE ]]+Table1[[#This Row],[Column1]]</f>
        <v>729.19937500000003</v>
      </c>
      <c r="G174" s="24">
        <f>Table1[[#This Row],[APRIL 2022 LIST PRICE ]]*(1-Table1[[#This Row],[DISCOPUNT %]])</f>
        <v>556.2265000000001</v>
      </c>
      <c r="H174" s="10">
        <v>0.18</v>
      </c>
      <c r="I174" s="3">
        <v>174.10679999999999</v>
      </c>
      <c r="J174" s="3">
        <f>Table1[[#This Row],[PRICE PROPOSAL]]-Table1[[#This Row],[COST]]</f>
        <v>382.11970000000008</v>
      </c>
      <c r="K174" s="10">
        <f>Table1[[#This Row],[PROFIT/LOSS]]/Table1[[#This Row],[PRICE PROPOSAL]]</f>
        <v>0.68698578726472037</v>
      </c>
      <c r="L174" s="1" t="s">
        <v>27</v>
      </c>
      <c r="M174" s="1" t="s">
        <v>28</v>
      </c>
      <c r="N174" s="1" t="s">
        <v>657</v>
      </c>
      <c r="O174" s="1" t="s">
        <v>656</v>
      </c>
      <c r="P174" s="1" t="s">
        <v>265</v>
      </c>
      <c r="Q174" s="1" t="s">
        <v>31</v>
      </c>
    </row>
    <row r="175" spans="1:17" x14ac:dyDescent="0.2">
      <c r="A175" s="1" t="s">
        <v>937</v>
      </c>
      <c r="B175" s="1" t="s">
        <v>936</v>
      </c>
      <c r="C175" s="1" t="s">
        <v>24</v>
      </c>
      <c r="D175" s="24">
        <v>678.32500000000005</v>
      </c>
      <c r="E175" s="3">
        <f>Table1[[#This Row],[APRIL 2022 LIST PRICE ]]*0.075</f>
        <v>50.874375000000001</v>
      </c>
      <c r="F175" s="3">
        <f>Table1[[#This Row],[APRIL 2022 LIST PRICE ]]+Table1[[#This Row],[Column1]]</f>
        <v>729.19937500000003</v>
      </c>
      <c r="G175" s="24">
        <f>Table1[[#This Row],[APRIL 2022 LIST PRICE ]]*(1-Table1[[#This Row],[DISCOPUNT %]])</f>
        <v>556.2265000000001</v>
      </c>
      <c r="H175" s="10">
        <v>0.18</v>
      </c>
      <c r="I175" s="3">
        <v>208.94759999999999</v>
      </c>
      <c r="J175" s="3">
        <f>Table1[[#This Row],[PRICE PROPOSAL]]-Table1[[#This Row],[COST]]</f>
        <v>347.27890000000014</v>
      </c>
      <c r="K175" s="10">
        <f>Table1[[#This Row],[PROFIT/LOSS]]/Table1[[#This Row],[PRICE PROPOSAL]]</f>
        <v>0.62434799492652737</v>
      </c>
      <c r="L175" s="1" t="s">
        <v>27</v>
      </c>
      <c r="M175" s="1" t="s">
        <v>28</v>
      </c>
      <c r="N175" s="1" t="s">
        <v>657</v>
      </c>
      <c r="O175" s="1" t="s">
        <v>656</v>
      </c>
      <c r="P175" s="1" t="s">
        <v>265</v>
      </c>
      <c r="Q175" s="1" t="s">
        <v>31</v>
      </c>
    </row>
    <row r="176" spans="1:17" x14ac:dyDescent="0.2">
      <c r="A176" s="1" t="s">
        <v>935</v>
      </c>
      <c r="B176" s="1" t="s">
        <v>934</v>
      </c>
      <c r="C176" s="1" t="s">
        <v>24</v>
      </c>
      <c r="D176" s="24">
        <v>678.32500000000005</v>
      </c>
      <c r="E176" s="3">
        <f>Table1[[#This Row],[APRIL 2022 LIST PRICE ]]*0.075</f>
        <v>50.874375000000001</v>
      </c>
      <c r="F176" s="3">
        <f>Table1[[#This Row],[APRIL 2022 LIST PRICE ]]+Table1[[#This Row],[Column1]]</f>
        <v>729.19937500000003</v>
      </c>
      <c r="G176" s="24">
        <f>Table1[[#This Row],[APRIL 2022 LIST PRICE ]]*(1-Table1[[#This Row],[DISCOPUNT %]])</f>
        <v>556.2265000000001</v>
      </c>
      <c r="H176" s="10">
        <v>0.18</v>
      </c>
      <c r="I176" s="3">
        <v>176.05080000000001</v>
      </c>
      <c r="J176" s="3">
        <f>Table1[[#This Row],[PRICE PROPOSAL]]-Table1[[#This Row],[COST]]</f>
        <v>380.17570000000012</v>
      </c>
      <c r="K176" s="10">
        <f>Table1[[#This Row],[PROFIT/LOSS]]/Table1[[#This Row],[PRICE PROPOSAL]]</f>
        <v>0.68349080815099617</v>
      </c>
      <c r="L176" s="1" t="s">
        <v>27</v>
      </c>
      <c r="M176" s="1" t="s">
        <v>28</v>
      </c>
      <c r="N176" s="1" t="s">
        <v>657</v>
      </c>
      <c r="O176" s="1" t="s">
        <v>656</v>
      </c>
      <c r="P176" s="1" t="s">
        <v>265</v>
      </c>
      <c r="Q176" s="1" t="s">
        <v>31</v>
      </c>
    </row>
    <row r="177" spans="1:17" x14ac:dyDescent="0.2">
      <c r="A177" s="1" t="s">
        <v>933</v>
      </c>
      <c r="B177" s="1" t="s">
        <v>932</v>
      </c>
      <c r="C177" s="1" t="s">
        <v>24</v>
      </c>
      <c r="D177" s="24">
        <v>678.32500000000005</v>
      </c>
      <c r="E177" s="3">
        <f>Table1[[#This Row],[APRIL 2022 LIST PRICE ]]*0.075</f>
        <v>50.874375000000001</v>
      </c>
      <c r="F177" s="3">
        <f>Table1[[#This Row],[APRIL 2022 LIST PRICE ]]+Table1[[#This Row],[Column1]]</f>
        <v>729.19937500000003</v>
      </c>
      <c r="G177" s="24">
        <f>Table1[[#This Row],[APRIL 2022 LIST PRICE ]]*(1-Table1[[#This Row],[DISCOPUNT %]])</f>
        <v>556.2265000000001</v>
      </c>
      <c r="H177" s="10">
        <v>0.18</v>
      </c>
      <c r="I177" s="3">
        <v>213.13800000000001</v>
      </c>
      <c r="J177" s="3">
        <f>Table1[[#This Row],[PRICE PROPOSAL]]-Table1[[#This Row],[COST]]</f>
        <v>343.08850000000007</v>
      </c>
      <c r="K177" s="10">
        <f>Table1[[#This Row],[PROFIT/LOSS]]/Table1[[#This Row],[PRICE PROPOSAL]]</f>
        <v>0.61681437328138811</v>
      </c>
      <c r="L177" s="1" t="s">
        <v>27</v>
      </c>
      <c r="M177" s="1" t="s">
        <v>28</v>
      </c>
      <c r="N177" s="1" t="s">
        <v>657</v>
      </c>
      <c r="O177" s="1" t="s">
        <v>656</v>
      </c>
      <c r="P177" s="1" t="s">
        <v>265</v>
      </c>
      <c r="Q177" s="1" t="s">
        <v>31</v>
      </c>
    </row>
    <row r="178" spans="1:17" x14ac:dyDescent="0.2">
      <c r="A178" s="1" t="s">
        <v>931</v>
      </c>
      <c r="B178" s="1" t="s">
        <v>930</v>
      </c>
      <c r="C178" s="1" t="s">
        <v>24</v>
      </c>
      <c r="D178" s="24">
        <v>678.32500000000005</v>
      </c>
      <c r="E178" s="3">
        <f>Table1[[#This Row],[APRIL 2022 LIST PRICE ]]*0.075</f>
        <v>50.874375000000001</v>
      </c>
      <c r="F178" s="3">
        <f>Table1[[#This Row],[APRIL 2022 LIST PRICE ]]+Table1[[#This Row],[Column1]]</f>
        <v>729.19937500000003</v>
      </c>
      <c r="G178" s="24">
        <f>Table1[[#This Row],[APRIL 2022 LIST PRICE ]]*(1-Table1[[#This Row],[DISCOPUNT %]])</f>
        <v>556.2265000000001</v>
      </c>
      <c r="H178" s="10">
        <v>0.18</v>
      </c>
      <c r="I178" s="3">
        <v>177.47640000000001</v>
      </c>
      <c r="J178" s="3">
        <f>Table1[[#This Row],[PRICE PROPOSAL]]-Table1[[#This Row],[COST]]</f>
        <v>378.75010000000009</v>
      </c>
      <c r="K178" s="10">
        <f>Table1[[#This Row],[PROFIT/LOSS]]/Table1[[#This Row],[PRICE PROPOSAL]]</f>
        <v>0.68092782346759817</v>
      </c>
      <c r="L178" s="1" t="s">
        <v>27</v>
      </c>
      <c r="M178" s="1" t="s">
        <v>28</v>
      </c>
      <c r="N178" s="1" t="s">
        <v>657</v>
      </c>
      <c r="O178" s="1" t="s">
        <v>656</v>
      </c>
      <c r="P178" s="1" t="s">
        <v>265</v>
      </c>
      <c r="Q178" s="1" t="s">
        <v>31</v>
      </c>
    </row>
    <row r="179" spans="1:17" x14ac:dyDescent="0.2">
      <c r="A179" s="1" t="s">
        <v>929</v>
      </c>
      <c r="B179" s="1" t="s">
        <v>928</v>
      </c>
      <c r="C179" s="1" t="s">
        <v>24</v>
      </c>
      <c r="D179" s="24">
        <v>678.32500000000005</v>
      </c>
      <c r="E179" s="3">
        <f>Table1[[#This Row],[APRIL 2022 LIST PRICE ]]*0.075</f>
        <v>50.874375000000001</v>
      </c>
      <c r="F179" s="3">
        <f>Table1[[#This Row],[APRIL 2022 LIST PRICE ]]+Table1[[#This Row],[Column1]]</f>
        <v>729.19937500000003</v>
      </c>
      <c r="G179" s="24">
        <f>Table1[[#This Row],[APRIL 2022 LIST PRICE ]]*(1-Table1[[#This Row],[DISCOPUNT %]])</f>
        <v>556.2265000000001</v>
      </c>
      <c r="H179" s="10">
        <v>0.18</v>
      </c>
      <c r="I179" s="3">
        <v>210.74039999999999</v>
      </c>
      <c r="J179" s="3">
        <f>Table1[[#This Row],[PRICE PROPOSAL]]-Table1[[#This Row],[COST]]</f>
        <v>345.48610000000008</v>
      </c>
      <c r="K179" s="10">
        <f>Table1[[#This Row],[PROFIT/LOSS]]/Table1[[#This Row],[PRICE PROPOSAL]]</f>
        <v>0.62112484752164809</v>
      </c>
      <c r="L179" s="1" t="s">
        <v>27</v>
      </c>
      <c r="M179" s="1" t="s">
        <v>28</v>
      </c>
      <c r="N179" s="1" t="s">
        <v>657</v>
      </c>
      <c r="O179" s="1" t="s">
        <v>656</v>
      </c>
      <c r="P179" s="1" t="s">
        <v>265</v>
      </c>
      <c r="Q179" s="1" t="s">
        <v>31</v>
      </c>
    </row>
    <row r="180" spans="1:17" x14ac:dyDescent="0.2">
      <c r="A180" s="1" t="s">
        <v>927</v>
      </c>
      <c r="B180" s="1" t="s">
        <v>926</v>
      </c>
      <c r="C180" s="1" t="s">
        <v>24</v>
      </c>
      <c r="D180" s="24">
        <v>678.32500000000005</v>
      </c>
      <c r="E180" s="3">
        <f>Table1[[#This Row],[APRIL 2022 LIST PRICE ]]*0.075</f>
        <v>50.874375000000001</v>
      </c>
      <c r="F180" s="3">
        <f>Table1[[#This Row],[APRIL 2022 LIST PRICE ]]+Table1[[#This Row],[Column1]]</f>
        <v>729.19937500000003</v>
      </c>
      <c r="G180" s="24">
        <f>Table1[[#This Row],[APRIL 2022 LIST PRICE ]]*(1-Table1[[#This Row],[DISCOPUNT %]])</f>
        <v>556.2265000000001</v>
      </c>
      <c r="H180" s="10">
        <v>0.18</v>
      </c>
      <c r="I180" s="3">
        <v>178.2972</v>
      </c>
      <c r="J180" s="3">
        <f>Table1[[#This Row],[PRICE PROPOSAL]]-Table1[[#This Row],[COST]]</f>
        <v>377.92930000000013</v>
      </c>
      <c r="K180" s="10">
        <f>Table1[[#This Row],[PROFIT/LOSS]]/Table1[[#This Row],[PRICE PROPOSAL]]</f>
        <v>0.67945216561958133</v>
      </c>
      <c r="L180" s="1" t="s">
        <v>27</v>
      </c>
      <c r="M180" s="1" t="s">
        <v>28</v>
      </c>
      <c r="N180" s="1" t="s">
        <v>657</v>
      </c>
      <c r="O180" s="1" t="s">
        <v>656</v>
      </c>
      <c r="P180" s="1" t="s">
        <v>265</v>
      </c>
      <c r="Q180" s="1" t="s">
        <v>31</v>
      </c>
    </row>
    <row r="181" spans="1:17" x14ac:dyDescent="0.2">
      <c r="A181" s="1" t="s">
        <v>925</v>
      </c>
      <c r="B181" s="1" t="s">
        <v>924</v>
      </c>
      <c r="C181" s="1" t="s">
        <v>24</v>
      </c>
      <c r="D181" s="24">
        <v>678.32500000000005</v>
      </c>
      <c r="E181" s="3">
        <f>Table1[[#This Row],[APRIL 2022 LIST PRICE ]]*0.075</f>
        <v>50.874375000000001</v>
      </c>
      <c r="F181" s="3">
        <f>Table1[[#This Row],[APRIL 2022 LIST PRICE ]]+Table1[[#This Row],[Column1]]</f>
        <v>729.19937500000003</v>
      </c>
      <c r="G181" s="24">
        <f>Table1[[#This Row],[APRIL 2022 LIST PRICE ]]*(1-Table1[[#This Row],[DISCOPUNT %]])</f>
        <v>556.2265000000001</v>
      </c>
      <c r="H181" s="10">
        <v>0.18</v>
      </c>
      <c r="I181" s="3">
        <v>208.94759999999999</v>
      </c>
      <c r="J181" s="3">
        <f>Table1[[#This Row],[PRICE PROPOSAL]]-Table1[[#This Row],[COST]]</f>
        <v>347.27890000000014</v>
      </c>
      <c r="K181" s="10">
        <f>Table1[[#This Row],[PROFIT/LOSS]]/Table1[[#This Row],[PRICE PROPOSAL]]</f>
        <v>0.62434799492652737</v>
      </c>
      <c r="L181" s="1" t="s">
        <v>27</v>
      </c>
      <c r="M181" s="1" t="s">
        <v>28</v>
      </c>
      <c r="N181" s="1" t="s">
        <v>657</v>
      </c>
      <c r="O181" s="1" t="s">
        <v>656</v>
      </c>
      <c r="P181" s="1" t="s">
        <v>265</v>
      </c>
      <c r="Q181" s="1" t="s">
        <v>31</v>
      </c>
    </row>
    <row r="182" spans="1:17" x14ac:dyDescent="0.2">
      <c r="A182" s="1" t="s">
        <v>923</v>
      </c>
      <c r="B182" s="1" t="s">
        <v>922</v>
      </c>
      <c r="C182" s="1" t="s">
        <v>24</v>
      </c>
      <c r="D182" s="24">
        <v>678.32500000000005</v>
      </c>
      <c r="E182" s="3">
        <f>Table1[[#This Row],[APRIL 2022 LIST PRICE ]]*0.075</f>
        <v>50.874375000000001</v>
      </c>
      <c r="F182" s="3">
        <f>Table1[[#This Row],[APRIL 2022 LIST PRICE ]]+Table1[[#This Row],[Column1]]</f>
        <v>729.19937500000003</v>
      </c>
      <c r="G182" s="24">
        <f>Table1[[#This Row],[APRIL 2022 LIST PRICE ]]*(1-Table1[[#This Row],[DISCOPUNT %]])</f>
        <v>556.2265000000001</v>
      </c>
      <c r="H182" s="10">
        <v>0.18</v>
      </c>
      <c r="I182" s="3">
        <v>178.12440000000001</v>
      </c>
      <c r="J182" s="3">
        <f>Table1[[#This Row],[PRICE PROPOSAL]]-Table1[[#This Row],[COST]]</f>
        <v>378.10210000000006</v>
      </c>
      <c r="K182" s="10">
        <f>Table1[[#This Row],[PROFIT/LOSS]]/Table1[[#This Row],[PRICE PROPOSAL]]</f>
        <v>0.6797628304296901</v>
      </c>
      <c r="L182" s="1" t="s">
        <v>27</v>
      </c>
      <c r="M182" s="1" t="s">
        <v>28</v>
      </c>
      <c r="N182" s="1" t="s">
        <v>657</v>
      </c>
      <c r="O182" s="1" t="s">
        <v>656</v>
      </c>
      <c r="P182" s="1" t="s">
        <v>265</v>
      </c>
      <c r="Q182" s="1" t="s">
        <v>31</v>
      </c>
    </row>
    <row r="183" spans="1:17" x14ac:dyDescent="0.2">
      <c r="A183" s="1" t="s">
        <v>921</v>
      </c>
      <c r="B183" s="1" t="s">
        <v>920</v>
      </c>
      <c r="C183" s="1" t="s">
        <v>24</v>
      </c>
      <c r="D183" s="24">
        <v>678.32500000000005</v>
      </c>
      <c r="E183" s="3">
        <f>Table1[[#This Row],[APRIL 2022 LIST PRICE ]]*0.075</f>
        <v>50.874375000000001</v>
      </c>
      <c r="F183" s="3">
        <f>Table1[[#This Row],[APRIL 2022 LIST PRICE ]]+Table1[[#This Row],[Column1]]</f>
        <v>729.19937500000003</v>
      </c>
      <c r="G183" s="24">
        <f>Table1[[#This Row],[APRIL 2022 LIST PRICE ]]*(1-Table1[[#This Row],[DISCOPUNT %]])</f>
        <v>556.2265000000001</v>
      </c>
      <c r="H183" s="10">
        <v>0.18</v>
      </c>
      <c r="I183" s="3">
        <v>178.12440000000001</v>
      </c>
      <c r="J183" s="3">
        <f>Table1[[#This Row],[PRICE PROPOSAL]]-Table1[[#This Row],[COST]]</f>
        <v>378.10210000000006</v>
      </c>
      <c r="K183" s="10">
        <f>Table1[[#This Row],[PROFIT/LOSS]]/Table1[[#This Row],[PRICE PROPOSAL]]</f>
        <v>0.6797628304296901</v>
      </c>
      <c r="L183" s="1" t="s">
        <v>27</v>
      </c>
      <c r="M183" s="1" t="s">
        <v>28</v>
      </c>
      <c r="N183" s="1" t="s">
        <v>657</v>
      </c>
      <c r="O183" s="1" t="s">
        <v>656</v>
      </c>
      <c r="P183" s="1" t="s">
        <v>265</v>
      </c>
      <c r="Q183" s="1" t="s">
        <v>31</v>
      </c>
    </row>
    <row r="184" spans="1:17" x14ac:dyDescent="0.2">
      <c r="A184" s="1" t="s">
        <v>860</v>
      </c>
      <c r="B184" s="1" t="s">
        <v>859</v>
      </c>
      <c r="C184" s="1" t="s">
        <v>24</v>
      </c>
      <c r="D184" s="24">
        <v>712.72500000000002</v>
      </c>
      <c r="E184" s="3">
        <f>Table1[[#This Row],[APRIL 2022 LIST PRICE ]]*0.075</f>
        <v>53.454374999999999</v>
      </c>
      <c r="F184" s="3">
        <f>Table1[[#This Row],[APRIL 2022 LIST PRICE ]]+Table1[[#This Row],[Column1]]</f>
        <v>766.17937500000005</v>
      </c>
      <c r="G184" s="24">
        <f>Table1[[#This Row],[APRIL 2022 LIST PRICE ]]*(1-Table1[[#This Row],[DISCOPUNT %]])</f>
        <v>584.43450000000007</v>
      </c>
      <c r="H184" s="10">
        <v>0.18</v>
      </c>
      <c r="I184" s="3">
        <v>286.2</v>
      </c>
      <c r="J184" s="3">
        <f>Table1[[#This Row],[PRICE PROPOSAL]]-Table1[[#This Row],[COST]]</f>
        <v>298.23450000000008</v>
      </c>
      <c r="K184" s="10">
        <f>Table1[[#This Row],[PROFIT/LOSS]]/Table1[[#This Row],[PRICE PROPOSAL]]</f>
        <v>0.51029585009098544</v>
      </c>
      <c r="L184" s="1" t="s">
        <v>27</v>
      </c>
      <c r="M184" s="1" t="s">
        <v>28</v>
      </c>
      <c r="N184" s="1" t="s">
        <v>563</v>
      </c>
      <c r="O184" s="1" t="s">
        <v>562</v>
      </c>
      <c r="P184" s="1" t="s">
        <v>265</v>
      </c>
      <c r="Q184" s="1" t="s">
        <v>31</v>
      </c>
    </row>
    <row r="185" spans="1:17" x14ac:dyDescent="0.2">
      <c r="A185" s="1" t="s">
        <v>858</v>
      </c>
      <c r="B185" s="1" t="s">
        <v>857</v>
      </c>
      <c r="C185" s="1" t="s">
        <v>24</v>
      </c>
      <c r="D185" s="24">
        <v>408.5</v>
      </c>
      <c r="E185" s="3">
        <f>Table1[[#This Row],[APRIL 2022 LIST PRICE ]]*0.075</f>
        <v>30.637499999999999</v>
      </c>
      <c r="F185" s="3">
        <f>Table1[[#This Row],[APRIL 2022 LIST PRICE ]]+Table1[[#This Row],[Column1]]</f>
        <v>439.13749999999999</v>
      </c>
      <c r="G185" s="24">
        <f>Table1[[#This Row],[APRIL 2022 LIST PRICE ]]*(1-Table1[[#This Row],[DISCOPUNT %]])</f>
        <v>334.97</v>
      </c>
      <c r="H185" s="10">
        <v>0.18</v>
      </c>
      <c r="I185" s="3">
        <v>167.4</v>
      </c>
      <c r="J185" s="3">
        <f>Table1[[#This Row],[PRICE PROPOSAL]]-Table1[[#This Row],[COST]]</f>
        <v>167.57000000000002</v>
      </c>
      <c r="K185" s="10">
        <f>Table1[[#This Row],[PROFIT/LOSS]]/Table1[[#This Row],[PRICE PROPOSAL]]</f>
        <v>0.50025375406752848</v>
      </c>
      <c r="L185" s="1" t="s">
        <v>27</v>
      </c>
      <c r="M185" s="1" t="s">
        <v>28</v>
      </c>
      <c r="N185" s="1" t="s">
        <v>563</v>
      </c>
      <c r="O185" s="1" t="s">
        <v>562</v>
      </c>
      <c r="P185" s="1" t="s">
        <v>265</v>
      </c>
      <c r="Q185" s="1" t="s">
        <v>31</v>
      </c>
    </row>
    <row r="186" spans="1:17" x14ac:dyDescent="0.2">
      <c r="A186" s="1" t="s">
        <v>750</v>
      </c>
      <c r="B186" s="1" t="s">
        <v>749</v>
      </c>
      <c r="C186" s="1" t="s">
        <v>24</v>
      </c>
      <c r="D186" s="24">
        <v>43</v>
      </c>
      <c r="E186" s="3">
        <f>Table1[[#This Row],[APRIL 2022 LIST PRICE ]]*0.075</f>
        <v>3.2250000000000001</v>
      </c>
      <c r="F186" s="3">
        <f>Table1[[#This Row],[APRIL 2022 LIST PRICE ]]+Table1[[#This Row],[Column1]]</f>
        <v>46.225000000000001</v>
      </c>
      <c r="G186" s="24">
        <f>Table1[[#This Row],[APRIL 2022 LIST PRICE ]]*(1-Table1[[#This Row],[DISCOPUNT %]])</f>
        <v>35.260000000000005</v>
      </c>
      <c r="H186" s="10">
        <v>0.18</v>
      </c>
      <c r="I186" s="3">
        <v>19.807200000000002</v>
      </c>
      <c r="J186" s="3">
        <f>Table1[[#This Row],[PRICE PROPOSAL]]-Table1[[#This Row],[COST]]</f>
        <v>15.452800000000003</v>
      </c>
      <c r="K186" s="10">
        <f>Table1[[#This Row],[PROFIT/LOSS]]/Table1[[#This Row],[PRICE PROPOSAL]]</f>
        <v>0.438252977878616</v>
      </c>
      <c r="L186" s="1" t="s">
        <v>27</v>
      </c>
      <c r="M186" s="1" t="s">
        <v>28</v>
      </c>
      <c r="N186" s="1" t="s">
        <v>35</v>
      </c>
      <c r="O186" s="1" t="s">
        <v>35</v>
      </c>
      <c r="P186" s="1" t="s">
        <v>265</v>
      </c>
      <c r="Q186" s="1" t="s">
        <v>31</v>
      </c>
    </row>
    <row r="187" spans="1:17" x14ac:dyDescent="0.2">
      <c r="A187" s="1" t="s">
        <v>663</v>
      </c>
      <c r="B187" s="1" t="s">
        <v>662</v>
      </c>
      <c r="C187" s="1" t="s">
        <v>24</v>
      </c>
      <c r="D187" s="24">
        <v>1054.575</v>
      </c>
      <c r="E187" s="3">
        <f>Table1[[#This Row],[APRIL 2022 LIST PRICE ]]*0.075</f>
        <v>79.093125000000001</v>
      </c>
      <c r="F187" s="3">
        <f>Table1[[#This Row],[APRIL 2022 LIST PRICE ]]+Table1[[#This Row],[Column1]]</f>
        <v>1133.6681250000001</v>
      </c>
      <c r="G187" s="24">
        <f>Table1[[#This Row],[APRIL 2022 LIST PRICE ]]*(1-Table1[[#This Row],[DISCOPUNT %]])</f>
        <v>864.75150000000008</v>
      </c>
      <c r="H187" s="10">
        <v>0.18</v>
      </c>
      <c r="I187" s="3">
        <v>435.14931999999999</v>
      </c>
      <c r="J187" s="3">
        <f>Table1[[#This Row],[PRICE PROPOSAL]]-Table1[[#This Row],[COST]]</f>
        <v>429.60218000000009</v>
      </c>
      <c r="K187" s="10">
        <f>Table1[[#This Row],[PROFIT/LOSS]]/Table1[[#This Row],[PRICE PROPOSAL]]</f>
        <v>0.4967926392726697</v>
      </c>
      <c r="L187" s="1" t="s">
        <v>27</v>
      </c>
      <c r="M187" s="1" t="s">
        <v>28</v>
      </c>
      <c r="N187" s="1" t="s">
        <v>657</v>
      </c>
      <c r="O187" s="1" t="s">
        <v>656</v>
      </c>
      <c r="P187" s="1" t="s">
        <v>265</v>
      </c>
      <c r="Q187" s="1" t="s">
        <v>31</v>
      </c>
    </row>
    <row r="188" spans="1:17" x14ac:dyDescent="0.2">
      <c r="A188" s="1" t="s">
        <v>661</v>
      </c>
      <c r="B188" s="1" t="s">
        <v>660</v>
      </c>
      <c r="C188" s="1" t="s">
        <v>24</v>
      </c>
      <c r="D188" s="24">
        <v>1054.575</v>
      </c>
      <c r="E188" s="3">
        <f>Table1[[#This Row],[APRIL 2022 LIST PRICE ]]*0.075</f>
        <v>79.093125000000001</v>
      </c>
      <c r="F188" s="3">
        <f>Table1[[#This Row],[APRIL 2022 LIST PRICE ]]+Table1[[#This Row],[Column1]]</f>
        <v>1133.6681250000001</v>
      </c>
      <c r="G188" s="24">
        <f>Table1[[#This Row],[APRIL 2022 LIST PRICE ]]*(1-Table1[[#This Row],[DISCOPUNT %]])</f>
        <v>864.75150000000008</v>
      </c>
      <c r="H188" s="10">
        <v>0.18</v>
      </c>
      <c r="I188" s="3">
        <v>484.88452000000001</v>
      </c>
      <c r="J188" s="3">
        <f>Table1[[#This Row],[PRICE PROPOSAL]]-Table1[[#This Row],[COST]]</f>
        <v>379.86698000000007</v>
      </c>
      <c r="K188" s="10">
        <f>Table1[[#This Row],[PROFIT/LOSS]]/Table1[[#This Row],[PRICE PROPOSAL]]</f>
        <v>0.43927877546324007</v>
      </c>
      <c r="L188" s="1" t="s">
        <v>27</v>
      </c>
      <c r="M188" s="1" t="s">
        <v>28</v>
      </c>
      <c r="N188" s="1" t="s">
        <v>657</v>
      </c>
      <c r="O188" s="1" t="s">
        <v>656</v>
      </c>
      <c r="P188" s="1" t="s">
        <v>265</v>
      </c>
      <c r="Q188" s="1" t="s">
        <v>31</v>
      </c>
    </row>
    <row r="189" spans="1:17" x14ac:dyDescent="0.2">
      <c r="A189" s="1" t="s">
        <v>659</v>
      </c>
      <c r="B189" s="1" t="s">
        <v>658</v>
      </c>
      <c r="C189" s="1" t="s">
        <v>24</v>
      </c>
      <c r="D189" s="24">
        <v>1054.575</v>
      </c>
      <c r="E189" s="3">
        <f>Table1[[#This Row],[APRIL 2022 LIST PRICE ]]*0.075</f>
        <v>79.093125000000001</v>
      </c>
      <c r="F189" s="3">
        <f>Table1[[#This Row],[APRIL 2022 LIST PRICE ]]+Table1[[#This Row],[Column1]]</f>
        <v>1133.6681250000001</v>
      </c>
      <c r="G189" s="24">
        <f>Table1[[#This Row],[APRIL 2022 LIST PRICE ]]*(1-Table1[[#This Row],[DISCOPUNT %]])</f>
        <v>864.75150000000008</v>
      </c>
      <c r="H189" s="10">
        <v>0.18</v>
      </c>
      <c r="I189" s="3">
        <v>535.40692000000001</v>
      </c>
      <c r="J189" s="3">
        <f>Table1[[#This Row],[PRICE PROPOSAL]]-Table1[[#This Row],[COST]]</f>
        <v>329.34458000000006</v>
      </c>
      <c r="K189" s="10">
        <f>Table1[[#This Row],[PROFIT/LOSS]]/Table1[[#This Row],[PRICE PROPOSAL]]</f>
        <v>0.38085459233086039</v>
      </c>
      <c r="L189" s="1" t="s">
        <v>27</v>
      </c>
      <c r="M189" s="1" t="s">
        <v>28</v>
      </c>
      <c r="N189" s="1" t="s">
        <v>657</v>
      </c>
      <c r="O189" s="1" t="s">
        <v>656</v>
      </c>
      <c r="P189" s="1" t="s">
        <v>265</v>
      </c>
      <c r="Q189" s="1" t="s">
        <v>31</v>
      </c>
    </row>
    <row r="190" spans="1:17" x14ac:dyDescent="0.2">
      <c r="A190" s="1" t="s">
        <v>651</v>
      </c>
      <c r="B190" s="1" t="s">
        <v>650</v>
      </c>
      <c r="C190" s="1" t="s">
        <v>24</v>
      </c>
      <c r="D190" s="24">
        <v>2908.95</v>
      </c>
      <c r="E190" s="3">
        <f>Table1[[#This Row],[APRIL 2022 LIST PRICE ]]*0.075</f>
        <v>218.17124999999999</v>
      </c>
      <c r="F190" s="3">
        <f>Table1[[#This Row],[APRIL 2022 LIST PRICE ]]+Table1[[#This Row],[Column1]]</f>
        <v>3127.1212499999997</v>
      </c>
      <c r="G190" s="24">
        <f>Table1[[#This Row],[APRIL 2022 LIST PRICE ]]*(1-Table1[[#This Row],[DISCOPUNT %]])</f>
        <v>2385.3389999999999</v>
      </c>
      <c r="H190" s="10">
        <v>0.18</v>
      </c>
      <c r="I190" s="3">
        <v>1024.3474900000001</v>
      </c>
      <c r="J190" s="3">
        <f>Table1[[#This Row],[PRICE PROPOSAL]]-Table1[[#This Row],[COST]]</f>
        <v>1360.9915099999998</v>
      </c>
      <c r="K190" s="10">
        <f>Table1[[#This Row],[PROFIT/LOSS]]/Table1[[#This Row],[PRICE PROPOSAL]]</f>
        <v>0.57056523622009281</v>
      </c>
      <c r="L190" s="1" t="s">
        <v>27</v>
      </c>
      <c r="M190" s="1" t="s">
        <v>28</v>
      </c>
      <c r="N190" s="1" t="s">
        <v>504</v>
      </c>
      <c r="O190" s="1" t="s">
        <v>616</v>
      </c>
      <c r="P190" s="1" t="s">
        <v>265</v>
      </c>
      <c r="Q190" s="1" t="s">
        <v>31</v>
      </c>
    </row>
    <row r="191" spans="1:17" x14ac:dyDescent="0.2">
      <c r="A191" s="1" t="s">
        <v>649</v>
      </c>
      <c r="B191" s="1" t="s">
        <v>648</v>
      </c>
      <c r="C191" s="1" t="s">
        <v>24</v>
      </c>
      <c r="D191" s="24">
        <v>26.875</v>
      </c>
      <c r="E191" s="3">
        <f>Table1[[#This Row],[APRIL 2022 LIST PRICE ]]*0.075</f>
        <v>2.015625</v>
      </c>
      <c r="F191" s="3">
        <f>Table1[[#This Row],[APRIL 2022 LIST PRICE ]]+Table1[[#This Row],[Column1]]</f>
        <v>28.890625</v>
      </c>
      <c r="G191" s="24">
        <f>Table1[[#This Row],[APRIL 2022 LIST PRICE ]]*(1-Table1[[#This Row],[DISCOPUNT %]])</f>
        <v>22.037500000000001</v>
      </c>
      <c r="H191" s="10">
        <v>0.18</v>
      </c>
      <c r="I191" s="3">
        <v>10.706519999999999</v>
      </c>
      <c r="J191" s="3">
        <f>Table1[[#This Row],[PRICE PROPOSAL]]-Table1[[#This Row],[COST]]</f>
        <v>11.330980000000002</v>
      </c>
      <c r="K191" s="10">
        <f>Table1[[#This Row],[PROFIT/LOSS]]/Table1[[#This Row],[PRICE PROPOSAL]]</f>
        <v>0.51416812251843458</v>
      </c>
      <c r="L191" s="1" t="s">
        <v>27</v>
      </c>
      <c r="M191" s="1" t="s">
        <v>28</v>
      </c>
      <c r="N191" s="1" t="s">
        <v>504</v>
      </c>
      <c r="O191" s="1" t="s">
        <v>616</v>
      </c>
      <c r="P191" s="1" t="s">
        <v>265</v>
      </c>
      <c r="Q191" s="1" t="s">
        <v>31</v>
      </c>
    </row>
    <row r="192" spans="1:17" x14ac:dyDescent="0.2">
      <c r="A192" s="1" t="s">
        <v>647</v>
      </c>
      <c r="B192" s="1" t="s">
        <v>646</v>
      </c>
      <c r="C192" s="1" t="s">
        <v>24</v>
      </c>
      <c r="D192" s="24">
        <v>1208.3</v>
      </c>
      <c r="E192" s="3">
        <f>Table1[[#This Row],[APRIL 2022 LIST PRICE ]]*0.075</f>
        <v>90.622499999999988</v>
      </c>
      <c r="F192" s="3">
        <f>Table1[[#This Row],[APRIL 2022 LIST PRICE ]]+Table1[[#This Row],[Column1]]</f>
        <v>1298.9224999999999</v>
      </c>
      <c r="G192" s="24">
        <f>Table1[[#This Row],[APRIL 2022 LIST PRICE ]]*(1-Table1[[#This Row],[DISCOPUNT %]])</f>
        <v>990.80600000000004</v>
      </c>
      <c r="H192" s="10">
        <v>0.18</v>
      </c>
      <c r="I192" s="3">
        <v>577.36159999999995</v>
      </c>
      <c r="J192" s="3">
        <f>Table1[[#This Row],[PRICE PROPOSAL]]-Table1[[#This Row],[COST]]</f>
        <v>413.44440000000009</v>
      </c>
      <c r="K192" s="10">
        <f>Table1[[#This Row],[PROFIT/LOSS]]/Table1[[#This Row],[PRICE PROPOSAL]]</f>
        <v>0.41728088041453126</v>
      </c>
      <c r="L192" s="1" t="s">
        <v>27</v>
      </c>
      <c r="M192" s="1" t="s">
        <v>28</v>
      </c>
      <c r="N192" s="1" t="s">
        <v>504</v>
      </c>
      <c r="O192" s="1" t="s">
        <v>616</v>
      </c>
      <c r="P192" s="1" t="s">
        <v>265</v>
      </c>
      <c r="Q192" s="1" t="s">
        <v>31</v>
      </c>
    </row>
    <row r="193" spans="1:17" x14ac:dyDescent="0.2">
      <c r="A193" s="1" t="s">
        <v>645</v>
      </c>
      <c r="B193" s="1" t="s">
        <v>644</v>
      </c>
      <c r="C193" s="1" t="s">
        <v>24</v>
      </c>
      <c r="D193" s="24">
        <v>1933.925</v>
      </c>
      <c r="E193" s="3">
        <f>Table1[[#This Row],[APRIL 2022 LIST PRICE ]]*0.075</f>
        <v>145.044375</v>
      </c>
      <c r="F193" s="3">
        <f>Table1[[#This Row],[APRIL 2022 LIST PRICE ]]+Table1[[#This Row],[Column1]]</f>
        <v>2078.9693750000001</v>
      </c>
      <c r="G193" s="24">
        <f>Table1[[#This Row],[APRIL 2022 LIST PRICE ]]*(1-Table1[[#This Row],[DISCOPUNT %]])</f>
        <v>1585.8185000000001</v>
      </c>
      <c r="H193" s="10">
        <v>0.18</v>
      </c>
      <c r="I193" s="3">
        <v>615.62159999999994</v>
      </c>
      <c r="J193" s="3">
        <f>Table1[[#This Row],[PRICE PROPOSAL]]-Table1[[#This Row],[COST]]</f>
        <v>970.19690000000014</v>
      </c>
      <c r="K193" s="10">
        <f>Table1[[#This Row],[PROFIT/LOSS]]/Table1[[#This Row],[PRICE PROPOSAL]]</f>
        <v>0.61179567523017298</v>
      </c>
      <c r="L193" s="1" t="s">
        <v>27</v>
      </c>
      <c r="M193" s="1" t="s">
        <v>28</v>
      </c>
      <c r="N193" s="1" t="s">
        <v>504</v>
      </c>
      <c r="O193" s="1" t="s">
        <v>244</v>
      </c>
      <c r="P193" s="1" t="s">
        <v>265</v>
      </c>
      <c r="Q193" s="1" t="s">
        <v>31</v>
      </c>
    </row>
    <row r="194" spans="1:17" x14ac:dyDescent="0.2">
      <c r="A194" s="1" t="s">
        <v>620</v>
      </c>
      <c r="B194" s="1" t="s">
        <v>619</v>
      </c>
      <c r="C194" s="1" t="s">
        <v>24</v>
      </c>
      <c r="D194" s="24">
        <v>377.32499999999999</v>
      </c>
      <c r="E194" s="3">
        <f>Table1[[#This Row],[APRIL 2022 LIST PRICE ]]*0.075</f>
        <v>28.299374999999998</v>
      </c>
      <c r="F194" s="3">
        <f>Table1[[#This Row],[APRIL 2022 LIST PRICE ]]+Table1[[#This Row],[Column1]]</f>
        <v>405.62437499999999</v>
      </c>
      <c r="G194" s="24">
        <f>Table1[[#This Row],[APRIL 2022 LIST PRICE ]]*(1-Table1[[#This Row],[DISCOPUNT %]])</f>
        <v>309.40649999999999</v>
      </c>
      <c r="H194" s="10">
        <v>0.18</v>
      </c>
      <c r="I194" s="3">
        <v>113.85120000000001</v>
      </c>
      <c r="J194" s="3">
        <f>Table1[[#This Row],[PRICE PROPOSAL]]-Table1[[#This Row],[COST]]</f>
        <v>195.55529999999999</v>
      </c>
      <c r="K194" s="10">
        <f>Table1[[#This Row],[PROFIT/LOSS]]/Table1[[#This Row],[PRICE PROPOSAL]]</f>
        <v>0.63203358688327493</v>
      </c>
      <c r="L194" s="1" t="s">
        <v>27</v>
      </c>
      <c r="M194" s="1" t="s">
        <v>28</v>
      </c>
      <c r="N194" s="1" t="s">
        <v>504</v>
      </c>
      <c r="O194" s="1" t="s">
        <v>616</v>
      </c>
      <c r="P194" s="1" t="s">
        <v>265</v>
      </c>
      <c r="Q194" s="1" t="s">
        <v>31</v>
      </c>
    </row>
    <row r="195" spans="1:17" x14ac:dyDescent="0.2">
      <c r="A195" s="1" t="s">
        <v>618</v>
      </c>
      <c r="B195" s="1" t="s">
        <v>617</v>
      </c>
      <c r="C195" s="1" t="s">
        <v>24</v>
      </c>
      <c r="D195" s="24">
        <v>3303.4749999999999</v>
      </c>
      <c r="E195" s="3">
        <f>Table1[[#This Row],[APRIL 2022 LIST PRICE ]]*0.075</f>
        <v>247.76062499999998</v>
      </c>
      <c r="F195" s="3">
        <f>Table1[[#This Row],[APRIL 2022 LIST PRICE ]]+Table1[[#This Row],[Column1]]</f>
        <v>3551.2356249999998</v>
      </c>
      <c r="G195" s="24">
        <f>Table1[[#This Row],[APRIL 2022 LIST PRICE ]]*(1-Table1[[#This Row],[DISCOPUNT %]])</f>
        <v>2708.8495000000003</v>
      </c>
      <c r="H195" s="10">
        <v>0.18</v>
      </c>
      <c r="I195" s="3">
        <v>1479.7522899999999</v>
      </c>
      <c r="J195" s="3">
        <f>Table1[[#This Row],[PRICE PROPOSAL]]-Table1[[#This Row],[COST]]</f>
        <v>1229.0972100000004</v>
      </c>
      <c r="K195" s="10">
        <f>Table1[[#This Row],[PROFIT/LOSS]]/Table1[[#This Row],[PRICE PROPOSAL]]</f>
        <v>0.4537340335814154</v>
      </c>
      <c r="L195" s="1" t="s">
        <v>27</v>
      </c>
      <c r="M195" s="1" t="s">
        <v>28</v>
      </c>
      <c r="N195" s="1" t="s">
        <v>504</v>
      </c>
      <c r="O195" s="1" t="s">
        <v>616</v>
      </c>
      <c r="P195" s="1" t="s">
        <v>265</v>
      </c>
      <c r="Q195" s="1" t="s">
        <v>31</v>
      </c>
    </row>
    <row r="196" spans="1:17" x14ac:dyDescent="0.2">
      <c r="A196" s="1" t="s">
        <v>595</v>
      </c>
      <c r="B196" s="1" t="s">
        <v>594</v>
      </c>
      <c r="C196" s="1" t="s">
        <v>24</v>
      </c>
      <c r="D196" s="24">
        <v>380.55</v>
      </c>
      <c r="E196" s="3">
        <f>Table1[[#This Row],[APRIL 2022 LIST PRICE ]]*0.075</f>
        <v>28.541250000000002</v>
      </c>
      <c r="F196" s="3">
        <f>Table1[[#This Row],[APRIL 2022 LIST PRICE ]]+Table1[[#This Row],[Column1]]</f>
        <v>409.09125</v>
      </c>
      <c r="G196" s="24">
        <f>Table1[[#This Row],[APRIL 2022 LIST PRICE ]]*(1-Table1[[#This Row],[DISCOPUNT %]])</f>
        <v>312.05100000000004</v>
      </c>
      <c r="H196" s="10">
        <v>0.18</v>
      </c>
      <c r="I196" s="3">
        <v>108</v>
      </c>
      <c r="J196" s="3">
        <f>Table1[[#This Row],[PRICE PROPOSAL]]-Table1[[#This Row],[COST]]</f>
        <v>204.05100000000004</v>
      </c>
      <c r="K196" s="10">
        <f>Table1[[#This Row],[PROFIT/LOSS]]/Table1[[#This Row],[PRICE PROPOSAL]]</f>
        <v>0.65390272743878408</v>
      </c>
      <c r="L196" s="1" t="s">
        <v>27</v>
      </c>
      <c r="M196" s="1" t="s">
        <v>28</v>
      </c>
      <c r="N196" s="1" t="s">
        <v>563</v>
      </c>
      <c r="O196" s="1" t="s">
        <v>562</v>
      </c>
      <c r="P196" s="1" t="s">
        <v>265</v>
      </c>
      <c r="Q196" s="1" t="s">
        <v>31</v>
      </c>
    </row>
    <row r="197" spans="1:17" x14ac:dyDescent="0.2">
      <c r="A197" s="1" t="s">
        <v>593</v>
      </c>
      <c r="B197" s="1" t="s">
        <v>592</v>
      </c>
      <c r="C197" s="1" t="s">
        <v>24</v>
      </c>
      <c r="D197" s="24">
        <v>240.8</v>
      </c>
      <c r="E197" s="3">
        <f>Table1[[#This Row],[APRIL 2022 LIST PRICE ]]*0.075</f>
        <v>18.059999999999999</v>
      </c>
      <c r="F197" s="3">
        <f>Table1[[#This Row],[APRIL 2022 LIST PRICE ]]+Table1[[#This Row],[Column1]]</f>
        <v>258.86</v>
      </c>
      <c r="G197" s="24">
        <f>Table1[[#This Row],[APRIL 2022 LIST PRICE ]]*(1-Table1[[#This Row],[DISCOPUNT %]])</f>
        <v>197.45600000000002</v>
      </c>
      <c r="H197" s="10">
        <v>0.18</v>
      </c>
      <c r="I197" s="3">
        <v>32.4</v>
      </c>
      <c r="J197" s="3">
        <f>Table1[[#This Row],[PRICE PROPOSAL]]-Table1[[#This Row],[COST]]</f>
        <v>165.05600000000001</v>
      </c>
      <c r="K197" s="10">
        <f>Table1[[#This Row],[PROFIT/LOSS]]/Table1[[#This Row],[PRICE PROPOSAL]]</f>
        <v>0.83591281095535208</v>
      </c>
      <c r="L197" s="1" t="s">
        <v>27</v>
      </c>
      <c r="M197" s="1" t="s">
        <v>28</v>
      </c>
      <c r="N197" s="1" t="s">
        <v>563</v>
      </c>
      <c r="O197" s="1" t="s">
        <v>538</v>
      </c>
      <c r="P197" s="1" t="s">
        <v>265</v>
      </c>
      <c r="Q197" s="1" t="s">
        <v>31</v>
      </c>
    </row>
    <row r="198" spans="1:17" x14ac:dyDescent="0.2">
      <c r="A198" s="1" t="s">
        <v>565</v>
      </c>
      <c r="B198" s="1" t="s">
        <v>564</v>
      </c>
      <c r="C198" s="1" t="s">
        <v>24</v>
      </c>
      <c r="D198" s="24">
        <v>224.67500000000001</v>
      </c>
      <c r="E198" s="3">
        <f>Table1[[#This Row],[APRIL 2022 LIST PRICE ]]*0.075</f>
        <v>16.850625000000001</v>
      </c>
      <c r="F198" s="3">
        <f>Table1[[#This Row],[APRIL 2022 LIST PRICE ]]+Table1[[#This Row],[Column1]]</f>
        <v>241.52562500000002</v>
      </c>
      <c r="G198" s="24">
        <f>Table1[[#This Row],[APRIL 2022 LIST PRICE ]]*(1-Table1[[#This Row],[DISCOPUNT %]])</f>
        <v>184.23350000000002</v>
      </c>
      <c r="H198" s="10">
        <v>0.18</v>
      </c>
      <c r="I198" s="3">
        <v>70.2</v>
      </c>
      <c r="J198" s="3">
        <f>Table1[[#This Row],[PRICE PROPOSAL]]-Table1[[#This Row],[COST]]</f>
        <v>114.03350000000002</v>
      </c>
      <c r="K198" s="10">
        <f>Table1[[#This Row],[PROFIT/LOSS]]/Table1[[#This Row],[PRICE PROPOSAL]]</f>
        <v>0.6189618066204029</v>
      </c>
      <c r="L198" s="1" t="s">
        <v>27</v>
      </c>
      <c r="M198" s="1" t="s">
        <v>28</v>
      </c>
      <c r="N198" s="1" t="s">
        <v>563</v>
      </c>
      <c r="O198" s="1" t="s">
        <v>562</v>
      </c>
      <c r="P198" s="1" t="s">
        <v>265</v>
      </c>
      <c r="Q198" s="1" t="s">
        <v>31</v>
      </c>
    </row>
    <row r="199" spans="1:17" x14ac:dyDescent="0.2">
      <c r="A199" s="1" t="s">
        <v>304</v>
      </c>
      <c r="B199" s="1" t="s">
        <v>303</v>
      </c>
      <c r="C199" s="1" t="s">
        <v>24</v>
      </c>
      <c r="D199" s="24">
        <v>34.4</v>
      </c>
      <c r="E199" s="3">
        <f>Table1[[#This Row],[APRIL 2022 LIST PRICE ]]*0.075</f>
        <v>2.5799999999999996</v>
      </c>
      <c r="F199" s="3">
        <f>Table1[[#This Row],[APRIL 2022 LIST PRICE ]]+Table1[[#This Row],[Column1]]</f>
        <v>36.979999999999997</v>
      </c>
      <c r="G199" s="24">
        <f>Table1[[#This Row],[APRIL 2022 LIST PRICE ]]*(1-Table1[[#This Row],[DISCOPUNT %]])</f>
        <v>28.208000000000002</v>
      </c>
      <c r="H199" s="10">
        <v>0.18</v>
      </c>
      <c r="I199" s="3">
        <v>0.34560000000000002</v>
      </c>
      <c r="J199" s="3">
        <f>Table1[[#This Row],[PRICE PROPOSAL]]-Table1[[#This Row],[COST]]</f>
        <v>27.862400000000001</v>
      </c>
      <c r="K199" s="10">
        <f>Table1[[#This Row],[PROFIT/LOSS]]/Table1[[#This Row],[PRICE PROPOSAL]]</f>
        <v>0.98774815655133297</v>
      </c>
      <c r="L199" s="1" t="s">
        <v>27</v>
      </c>
      <c r="M199" s="1" t="s">
        <v>28</v>
      </c>
      <c r="N199" s="1" t="s">
        <v>244</v>
      </c>
      <c r="O199" s="1" t="s">
        <v>256</v>
      </c>
      <c r="P199" s="1" t="s">
        <v>265</v>
      </c>
      <c r="Q199" s="1" t="s">
        <v>31</v>
      </c>
    </row>
    <row r="200" spans="1:17" x14ac:dyDescent="0.2">
      <c r="A200" s="1" t="s">
        <v>302</v>
      </c>
      <c r="B200" s="1" t="s">
        <v>301</v>
      </c>
      <c r="C200" s="1" t="s">
        <v>24</v>
      </c>
      <c r="D200" s="24">
        <v>34.4</v>
      </c>
      <c r="E200" s="3">
        <f>Table1[[#This Row],[APRIL 2022 LIST PRICE ]]*0.075</f>
        <v>2.5799999999999996</v>
      </c>
      <c r="F200" s="3">
        <f>Table1[[#This Row],[APRIL 2022 LIST PRICE ]]+Table1[[#This Row],[Column1]]</f>
        <v>36.979999999999997</v>
      </c>
      <c r="G200" s="24">
        <f>Table1[[#This Row],[APRIL 2022 LIST PRICE ]]*(1-Table1[[#This Row],[DISCOPUNT %]])</f>
        <v>28.208000000000002</v>
      </c>
      <c r="H200" s="10">
        <v>0.18</v>
      </c>
      <c r="I200" s="3">
        <v>0.378</v>
      </c>
      <c r="J200" s="3">
        <f>Table1[[#This Row],[PRICE PROPOSAL]]-Table1[[#This Row],[COST]]</f>
        <v>27.830000000000002</v>
      </c>
      <c r="K200" s="10">
        <f>Table1[[#This Row],[PROFIT/LOSS]]/Table1[[#This Row],[PRICE PROPOSAL]]</f>
        <v>0.98659954622802037</v>
      </c>
      <c r="L200" s="1" t="s">
        <v>27</v>
      </c>
      <c r="M200" s="1" t="s">
        <v>28</v>
      </c>
      <c r="N200" s="1" t="s">
        <v>244</v>
      </c>
      <c r="O200" s="1" t="s">
        <v>256</v>
      </c>
      <c r="P200" s="1" t="s">
        <v>265</v>
      </c>
      <c r="Q200" s="1" t="s">
        <v>31</v>
      </c>
    </row>
    <row r="201" spans="1:17" x14ac:dyDescent="0.2">
      <c r="A201" s="1" t="s">
        <v>267</v>
      </c>
      <c r="B201" s="1" t="s">
        <v>266</v>
      </c>
      <c r="C201" s="1" t="s">
        <v>24</v>
      </c>
      <c r="D201" s="24">
        <v>63.424999999999997</v>
      </c>
      <c r="E201" s="3">
        <f>Table1[[#This Row],[APRIL 2022 LIST PRICE ]]*0.075</f>
        <v>4.756875</v>
      </c>
      <c r="F201" s="3">
        <f>Table1[[#This Row],[APRIL 2022 LIST PRICE ]]+Table1[[#This Row],[Column1]]</f>
        <v>68.181874999999991</v>
      </c>
      <c r="G201" s="24">
        <f>Table1[[#This Row],[APRIL 2022 LIST PRICE ]]*(1-Table1[[#This Row],[DISCOPUNT %]])</f>
        <v>52.008500000000005</v>
      </c>
      <c r="H201" s="10">
        <v>0.18</v>
      </c>
      <c r="I201" s="3">
        <v>29.473199999999999</v>
      </c>
      <c r="J201" s="3">
        <f>Table1[[#This Row],[PRICE PROPOSAL]]-Table1[[#This Row],[COST]]</f>
        <v>22.535300000000007</v>
      </c>
      <c r="K201" s="10">
        <f>Table1[[#This Row],[PROFIT/LOSS]]/Table1[[#This Row],[PRICE PROPOSAL]]</f>
        <v>0.43330032590826506</v>
      </c>
      <c r="L201" s="1" t="s">
        <v>27</v>
      </c>
      <c r="M201" s="1" t="s">
        <v>28</v>
      </c>
      <c r="N201" s="1" t="s">
        <v>244</v>
      </c>
      <c r="O201" s="1" t="s">
        <v>262</v>
      </c>
      <c r="P201" s="1" t="s">
        <v>265</v>
      </c>
      <c r="Q201" s="1" t="s">
        <v>31</v>
      </c>
    </row>
    <row r="202" spans="1:17" x14ac:dyDescent="0.2">
      <c r="A202" s="1" t="s">
        <v>950</v>
      </c>
      <c r="B202" s="1" t="s">
        <v>949</v>
      </c>
      <c r="C202" s="1" t="s">
        <v>177</v>
      </c>
      <c r="D202" s="24">
        <v>95.674999999999997</v>
      </c>
      <c r="E202" s="3">
        <f>Table1[[#This Row],[APRIL 2022 LIST PRICE ]]*0.075</f>
        <v>7.1756249999999993</v>
      </c>
      <c r="F202" s="3">
        <f>Table1[[#This Row],[APRIL 2022 LIST PRICE ]]+Table1[[#This Row],[Column1]]</f>
        <v>102.85062499999999</v>
      </c>
      <c r="G202" s="24">
        <f>Table1[[#This Row],[APRIL 2022 LIST PRICE ]]*(1-Table1[[#This Row],[DISCOPUNT %]])</f>
        <v>78.453500000000005</v>
      </c>
      <c r="H202" s="10">
        <v>0.18</v>
      </c>
      <c r="I202" s="3">
        <v>23.0688</v>
      </c>
      <c r="J202" s="3">
        <f>Table1[[#This Row],[PRICE PROPOSAL]]-Table1[[#This Row],[COST]]</f>
        <v>55.384700000000009</v>
      </c>
      <c r="K202" s="10">
        <f>Table1[[#This Row],[PROFIT/LOSS]]/Table1[[#This Row],[PRICE PROPOSAL]]</f>
        <v>0.705955757231991</v>
      </c>
      <c r="L202" s="1" t="s">
        <v>27</v>
      </c>
      <c r="M202" s="1" t="s">
        <v>28</v>
      </c>
      <c r="N202" s="1" t="s">
        <v>657</v>
      </c>
      <c r="O202" s="1" t="s">
        <v>948</v>
      </c>
      <c r="P202" s="1" t="s">
        <v>341</v>
      </c>
      <c r="Q202" s="1" t="s">
        <v>31</v>
      </c>
    </row>
    <row r="203" spans="1:17" x14ac:dyDescent="0.2">
      <c r="A203" s="1" t="s">
        <v>919</v>
      </c>
      <c r="B203" s="1" t="s">
        <v>918</v>
      </c>
      <c r="C203" s="1" t="s">
        <v>24</v>
      </c>
      <c r="D203" s="24">
        <v>359.05</v>
      </c>
      <c r="E203" s="3">
        <f>Table1[[#This Row],[APRIL 2022 LIST PRICE ]]*0.075</f>
        <v>26.928750000000001</v>
      </c>
      <c r="F203" s="3">
        <f>Table1[[#This Row],[APRIL 2022 LIST PRICE ]]+Table1[[#This Row],[Column1]]</f>
        <v>385.97874999999999</v>
      </c>
      <c r="G203" s="24">
        <f>Table1[[#This Row],[APRIL 2022 LIST PRICE ]]*(1-Table1[[#This Row],[DISCOPUNT %]])</f>
        <v>294.42100000000005</v>
      </c>
      <c r="H203" s="10">
        <v>0.18</v>
      </c>
      <c r="I203" s="3">
        <v>135</v>
      </c>
      <c r="J203" s="3">
        <f>Table1[[#This Row],[PRICE PROPOSAL]]-Table1[[#This Row],[COST]]</f>
        <v>159.42100000000005</v>
      </c>
      <c r="K203" s="10">
        <f>Table1[[#This Row],[PROFIT/LOSS]]/Table1[[#This Row],[PRICE PROPOSAL]]</f>
        <v>0.54147292482533527</v>
      </c>
      <c r="L203" s="1" t="s">
        <v>27</v>
      </c>
      <c r="M203" s="1" t="s">
        <v>28</v>
      </c>
      <c r="N203" s="1" t="s">
        <v>563</v>
      </c>
      <c r="O203" s="1" t="s">
        <v>562</v>
      </c>
      <c r="P203" s="1" t="s">
        <v>905</v>
      </c>
      <c r="Q203" s="1" t="s">
        <v>31</v>
      </c>
    </row>
    <row r="204" spans="1:17" x14ac:dyDescent="0.2">
      <c r="A204" s="1" t="s">
        <v>917</v>
      </c>
      <c r="B204" s="1" t="s">
        <v>916</v>
      </c>
      <c r="C204" s="1" t="s">
        <v>24</v>
      </c>
      <c r="D204" s="24">
        <v>426.77499999999998</v>
      </c>
      <c r="E204" s="3">
        <f>Table1[[#This Row],[APRIL 2022 LIST PRICE ]]*0.075</f>
        <v>32.008125</v>
      </c>
      <c r="F204" s="3">
        <f>Table1[[#This Row],[APRIL 2022 LIST PRICE ]]+Table1[[#This Row],[Column1]]</f>
        <v>458.78312499999998</v>
      </c>
      <c r="G204" s="24">
        <f>Table1[[#This Row],[APRIL 2022 LIST PRICE ]]*(1-Table1[[#This Row],[DISCOPUNT %]])</f>
        <v>349.95550000000003</v>
      </c>
      <c r="H204" s="10">
        <v>0.18</v>
      </c>
      <c r="I204" s="3">
        <v>145.80000000000001</v>
      </c>
      <c r="J204" s="3">
        <f>Table1[[#This Row],[PRICE PROPOSAL]]-Table1[[#This Row],[COST]]</f>
        <v>204.15550000000002</v>
      </c>
      <c r="K204" s="10">
        <f>Table1[[#This Row],[PROFIT/LOSS]]/Table1[[#This Row],[PRICE PROPOSAL]]</f>
        <v>0.58337560061207783</v>
      </c>
      <c r="L204" s="1" t="s">
        <v>27</v>
      </c>
      <c r="M204" s="1" t="s">
        <v>28</v>
      </c>
      <c r="N204" s="1" t="s">
        <v>563</v>
      </c>
      <c r="O204" s="1" t="s">
        <v>562</v>
      </c>
      <c r="P204" s="1" t="s">
        <v>905</v>
      </c>
      <c r="Q204" s="1" t="s">
        <v>31</v>
      </c>
    </row>
    <row r="205" spans="1:17" x14ac:dyDescent="0.2">
      <c r="A205" s="1" t="s">
        <v>300</v>
      </c>
      <c r="B205" s="1" t="s">
        <v>299</v>
      </c>
      <c r="C205" s="1" t="s">
        <v>24</v>
      </c>
      <c r="D205" s="24">
        <v>34.4</v>
      </c>
      <c r="E205" s="3">
        <f>Table1[[#This Row],[APRIL 2022 LIST PRICE ]]*0.075</f>
        <v>2.5799999999999996</v>
      </c>
      <c r="F205" s="3">
        <f>Table1[[#This Row],[APRIL 2022 LIST PRICE ]]+Table1[[#This Row],[Column1]]</f>
        <v>36.979999999999997</v>
      </c>
      <c r="G205" s="24">
        <f>Table1[[#This Row],[APRIL 2022 LIST PRICE ]]*(1-Table1[[#This Row],[DISCOPUNT %]])</f>
        <v>28.208000000000002</v>
      </c>
      <c r="H205" s="10">
        <v>0.18</v>
      </c>
      <c r="I205" s="3">
        <v>0.432</v>
      </c>
      <c r="J205" s="3">
        <f>Table1[[#This Row],[PRICE PROPOSAL]]-Table1[[#This Row],[COST]]</f>
        <v>27.776000000000003</v>
      </c>
      <c r="K205" s="10">
        <f>Table1[[#This Row],[PROFIT/LOSS]]/Table1[[#This Row],[PRICE PROPOSAL]]</f>
        <v>0.98468519568916624</v>
      </c>
      <c r="L205" s="1" t="s">
        <v>27</v>
      </c>
      <c r="M205" s="1" t="s">
        <v>28</v>
      </c>
      <c r="N205" s="1" t="s">
        <v>244</v>
      </c>
      <c r="O205" s="1" t="s">
        <v>256</v>
      </c>
      <c r="P205" s="1" t="s">
        <v>174</v>
      </c>
      <c r="Q205" s="1" t="s">
        <v>31</v>
      </c>
    </row>
    <row r="206" spans="1:17" x14ac:dyDescent="0.2">
      <c r="A206" s="1" t="s">
        <v>298</v>
      </c>
      <c r="B206" s="1" t="s">
        <v>297</v>
      </c>
      <c r="C206" s="1" t="s">
        <v>24</v>
      </c>
      <c r="D206" s="24">
        <v>34.4</v>
      </c>
      <c r="E206" s="3">
        <f>Table1[[#This Row],[APRIL 2022 LIST PRICE ]]*0.075</f>
        <v>2.5799999999999996</v>
      </c>
      <c r="F206" s="3">
        <f>Table1[[#This Row],[APRIL 2022 LIST PRICE ]]+Table1[[#This Row],[Column1]]</f>
        <v>36.979999999999997</v>
      </c>
      <c r="G206" s="24">
        <f>Table1[[#This Row],[APRIL 2022 LIST PRICE ]]*(1-Table1[[#This Row],[DISCOPUNT %]])</f>
        <v>28.208000000000002</v>
      </c>
      <c r="H206" s="10">
        <v>0.18</v>
      </c>
      <c r="I206" s="3">
        <v>0.432</v>
      </c>
      <c r="J206" s="3">
        <f>Table1[[#This Row],[PRICE PROPOSAL]]-Table1[[#This Row],[COST]]</f>
        <v>27.776000000000003</v>
      </c>
      <c r="K206" s="10">
        <f>Table1[[#This Row],[PROFIT/LOSS]]/Table1[[#This Row],[PRICE PROPOSAL]]</f>
        <v>0.98468519568916624</v>
      </c>
      <c r="L206" s="1" t="s">
        <v>27</v>
      </c>
      <c r="M206" s="1" t="s">
        <v>28</v>
      </c>
      <c r="N206" s="1" t="s">
        <v>244</v>
      </c>
      <c r="O206" s="1" t="s">
        <v>256</v>
      </c>
      <c r="P206" s="1" t="s">
        <v>174</v>
      </c>
      <c r="Q206" s="1" t="s">
        <v>31</v>
      </c>
    </row>
    <row r="207" spans="1:17" x14ac:dyDescent="0.2">
      <c r="A207" s="1" t="s">
        <v>296</v>
      </c>
      <c r="B207" s="1" t="s">
        <v>295</v>
      </c>
      <c r="C207" s="1" t="s">
        <v>24</v>
      </c>
      <c r="D207" s="24">
        <v>34.4</v>
      </c>
      <c r="E207" s="3">
        <f>Table1[[#This Row],[APRIL 2022 LIST PRICE ]]*0.075</f>
        <v>2.5799999999999996</v>
      </c>
      <c r="F207" s="3">
        <f>Table1[[#This Row],[APRIL 2022 LIST PRICE ]]+Table1[[#This Row],[Column1]]</f>
        <v>36.979999999999997</v>
      </c>
      <c r="G207" s="24">
        <f>Table1[[#This Row],[APRIL 2022 LIST PRICE ]]*(1-Table1[[#This Row],[DISCOPUNT %]])</f>
        <v>28.208000000000002</v>
      </c>
      <c r="H207" s="10">
        <v>0.18</v>
      </c>
      <c r="I207" s="3">
        <v>0.48599999999999999</v>
      </c>
      <c r="J207" s="3">
        <f>Table1[[#This Row],[PRICE PROPOSAL]]-Table1[[#This Row],[COST]]</f>
        <v>27.722000000000001</v>
      </c>
      <c r="K207" s="10">
        <f>Table1[[#This Row],[PROFIT/LOSS]]/Table1[[#This Row],[PRICE PROPOSAL]]</f>
        <v>0.98277084515031199</v>
      </c>
      <c r="L207" s="1" t="s">
        <v>27</v>
      </c>
      <c r="M207" s="1" t="s">
        <v>28</v>
      </c>
      <c r="N207" s="1" t="s">
        <v>244</v>
      </c>
      <c r="O207" s="1" t="s">
        <v>256</v>
      </c>
      <c r="P207" s="1" t="s">
        <v>174</v>
      </c>
      <c r="Q207" s="1" t="s">
        <v>31</v>
      </c>
    </row>
    <row r="208" spans="1:17" x14ac:dyDescent="0.2">
      <c r="A208" s="1" t="s">
        <v>844</v>
      </c>
      <c r="B208" s="1" t="s">
        <v>843</v>
      </c>
      <c r="C208" s="1" t="s">
        <v>24</v>
      </c>
      <c r="D208" s="24">
        <v>152.65</v>
      </c>
      <c r="E208" s="3">
        <f>Table1[[#This Row],[APRIL 2022 LIST PRICE ]]*0.075</f>
        <v>11.44875</v>
      </c>
      <c r="F208" s="3">
        <f>Table1[[#This Row],[APRIL 2022 LIST PRICE ]]+Table1[[#This Row],[Column1]]</f>
        <v>164.09875</v>
      </c>
      <c r="G208" s="24">
        <f>Table1[[#This Row],[APRIL 2022 LIST PRICE ]]*(1-Table1[[#This Row],[DISCOPUNT %]])</f>
        <v>125.17300000000002</v>
      </c>
      <c r="H208" s="10">
        <v>0.18</v>
      </c>
      <c r="I208" s="3">
        <v>37.799999999999997</v>
      </c>
      <c r="J208" s="3">
        <f>Table1[[#This Row],[PRICE PROPOSAL]]-Table1[[#This Row],[COST]]</f>
        <v>87.373000000000019</v>
      </c>
      <c r="K208" s="10">
        <f>Table1[[#This Row],[PROFIT/LOSS]]/Table1[[#This Row],[PRICE PROPOSAL]]</f>
        <v>0.69801794316665744</v>
      </c>
      <c r="L208" s="1" t="s">
        <v>27</v>
      </c>
      <c r="M208" s="1" t="s">
        <v>28</v>
      </c>
      <c r="N208" s="1" t="s">
        <v>831</v>
      </c>
      <c r="O208" s="1" t="s">
        <v>562</v>
      </c>
      <c r="P208" s="1" t="s">
        <v>842</v>
      </c>
      <c r="Q208" s="1" t="s">
        <v>31</v>
      </c>
    </row>
    <row r="209" spans="1:17" x14ac:dyDescent="0.2">
      <c r="A209" s="1" t="s">
        <v>945</v>
      </c>
      <c r="B209" s="1" t="s">
        <v>944</v>
      </c>
      <c r="C209" s="1" t="s">
        <v>24</v>
      </c>
      <c r="D209" s="24">
        <v>76.325000000000003</v>
      </c>
      <c r="E209" s="3">
        <f>Table1[[#This Row],[APRIL 2022 LIST PRICE ]]*0.075</f>
        <v>5.7243750000000002</v>
      </c>
      <c r="F209" s="3">
        <f>Table1[[#This Row],[APRIL 2022 LIST PRICE ]]+Table1[[#This Row],[Column1]]</f>
        <v>82.049374999999998</v>
      </c>
      <c r="G209" s="24">
        <f>Table1[[#This Row],[APRIL 2022 LIST PRICE ]]*(1-Table1[[#This Row],[DISCOPUNT %]])</f>
        <v>62.586500000000008</v>
      </c>
      <c r="H209" s="10">
        <v>0.18</v>
      </c>
      <c r="I209" s="3">
        <v>3.9851999999999999</v>
      </c>
      <c r="J209" s="3">
        <f>Table1[[#This Row],[PRICE PROPOSAL]]-Table1[[#This Row],[COST]]</f>
        <v>58.601300000000009</v>
      </c>
      <c r="K209" s="10">
        <f>Table1[[#This Row],[PROFIT/LOSS]]/Table1[[#This Row],[PRICE PROPOSAL]]</f>
        <v>0.93632492630199804</v>
      </c>
      <c r="L209" s="1" t="s">
        <v>27</v>
      </c>
      <c r="M209" s="1" t="s">
        <v>28</v>
      </c>
      <c r="N209" s="1" t="s">
        <v>504</v>
      </c>
      <c r="O209" s="1" t="s">
        <v>244</v>
      </c>
      <c r="P209" s="1" t="s">
        <v>943</v>
      </c>
      <c r="Q209" s="1" t="s">
        <v>31</v>
      </c>
    </row>
    <row r="210" spans="1:17" x14ac:dyDescent="0.2">
      <c r="A210" s="1" t="s">
        <v>1066</v>
      </c>
      <c r="B210" s="1" t="s">
        <v>1065</v>
      </c>
      <c r="C210" s="1" t="s">
        <v>24</v>
      </c>
      <c r="D210" s="24">
        <v>148.35</v>
      </c>
      <c r="E210" s="3">
        <f>Table1[[#This Row],[APRIL 2022 LIST PRICE ]]*0.075</f>
        <v>11.126249999999999</v>
      </c>
      <c r="F210" s="3">
        <f>Table1[[#This Row],[APRIL 2022 LIST PRICE ]]+Table1[[#This Row],[Column1]]</f>
        <v>159.47624999999999</v>
      </c>
      <c r="G210" s="24">
        <f>Table1[[#This Row],[APRIL 2022 LIST PRICE ]]*(1-Table1[[#This Row],[DISCOPUNT %]])</f>
        <v>121.64700000000001</v>
      </c>
      <c r="H210" s="10">
        <v>0.18</v>
      </c>
      <c r="I210" s="3">
        <v>20.476800000000001</v>
      </c>
      <c r="J210" s="3">
        <f>Table1[[#This Row],[PRICE PROPOSAL]]-Table1[[#This Row],[COST]]</f>
        <v>101.17020000000001</v>
      </c>
      <c r="K210" s="10">
        <f>Table1[[#This Row],[PROFIT/LOSS]]/Table1[[#This Row],[PRICE PROPOSAL]]</f>
        <v>0.83167032479222669</v>
      </c>
      <c r="L210" s="1" t="s">
        <v>27</v>
      </c>
      <c r="M210" s="1" t="s">
        <v>28</v>
      </c>
      <c r="N210" s="1" t="s">
        <v>175</v>
      </c>
      <c r="O210" s="1" t="s">
        <v>175</v>
      </c>
      <c r="P210" s="1" t="s">
        <v>596</v>
      </c>
      <c r="Q210" s="1" t="s">
        <v>31</v>
      </c>
    </row>
    <row r="211" spans="1:17" x14ac:dyDescent="0.2">
      <c r="A211" s="1" t="s">
        <v>636</v>
      </c>
      <c r="B211" s="1" t="s">
        <v>635</v>
      </c>
      <c r="C211" s="1" t="s">
        <v>24</v>
      </c>
      <c r="D211" s="24">
        <v>552.54999999999995</v>
      </c>
      <c r="E211" s="3">
        <f>Table1[[#This Row],[APRIL 2022 LIST PRICE ]]*0.075</f>
        <v>41.441249999999997</v>
      </c>
      <c r="F211" s="3">
        <f>Table1[[#This Row],[APRIL 2022 LIST PRICE ]]+Table1[[#This Row],[Column1]]</f>
        <v>593.99124999999992</v>
      </c>
      <c r="G211" s="24">
        <f>Table1[[#This Row],[APRIL 2022 LIST PRICE ]]*(1-Table1[[#This Row],[DISCOPUNT %]])</f>
        <v>453.09100000000001</v>
      </c>
      <c r="H211" s="10">
        <v>0.18</v>
      </c>
      <c r="I211" s="3">
        <v>99.446399999999997</v>
      </c>
      <c r="J211" s="3">
        <f>Table1[[#This Row],[PRICE PROPOSAL]]-Table1[[#This Row],[COST]]</f>
        <v>353.64460000000003</v>
      </c>
      <c r="K211" s="10">
        <f>Table1[[#This Row],[PROFIT/LOSS]]/Table1[[#This Row],[PRICE PROPOSAL]]</f>
        <v>0.78051561386123325</v>
      </c>
      <c r="L211" s="1" t="s">
        <v>27</v>
      </c>
      <c r="M211" s="1" t="s">
        <v>28</v>
      </c>
      <c r="N211" s="1" t="s">
        <v>504</v>
      </c>
      <c r="O211" s="1" t="s">
        <v>616</v>
      </c>
      <c r="P211" s="1" t="s">
        <v>596</v>
      </c>
      <c r="Q211" s="1" t="s">
        <v>31</v>
      </c>
    </row>
    <row r="212" spans="1:17" x14ac:dyDescent="0.2">
      <c r="A212" s="1" t="s">
        <v>601</v>
      </c>
      <c r="B212" s="1" t="s">
        <v>600</v>
      </c>
      <c r="C212" s="1" t="s">
        <v>24</v>
      </c>
      <c r="D212" s="24">
        <v>241.875</v>
      </c>
      <c r="E212" s="3">
        <f>Table1[[#This Row],[APRIL 2022 LIST PRICE ]]*0.075</f>
        <v>18.140625</v>
      </c>
      <c r="F212" s="3">
        <f>Table1[[#This Row],[APRIL 2022 LIST PRICE ]]+Table1[[#This Row],[Column1]]</f>
        <v>260.015625</v>
      </c>
      <c r="G212" s="24">
        <f>Table1[[#This Row],[APRIL 2022 LIST PRICE ]]*(1-Table1[[#This Row],[DISCOPUNT %]])</f>
        <v>198.33750000000001</v>
      </c>
      <c r="H212" s="10">
        <v>0.18</v>
      </c>
      <c r="I212" s="3">
        <v>64.605599999999995</v>
      </c>
      <c r="J212" s="3">
        <f>Table1[[#This Row],[PRICE PROPOSAL]]-Table1[[#This Row],[COST]]</f>
        <v>133.7319</v>
      </c>
      <c r="K212" s="10">
        <f>Table1[[#This Row],[PROFIT/LOSS]]/Table1[[#This Row],[PRICE PROPOSAL]]</f>
        <v>0.6742643221781055</v>
      </c>
      <c r="L212" s="1" t="s">
        <v>27</v>
      </c>
      <c r="M212" s="1" t="s">
        <v>28</v>
      </c>
      <c r="N212" s="1" t="s">
        <v>538</v>
      </c>
      <c r="O212" s="1" t="s">
        <v>597</v>
      </c>
      <c r="P212" s="1" t="s">
        <v>596</v>
      </c>
      <c r="Q212" s="1" t="s">
        <v>31</v>
      </c>
    </row>
    <row r="213" spans="1:17" x14ac:dyDescent="0.2">
      <c r="A213" s="1" t="s">
        <v>599</v>
      </c>
      <c r="B213" s="1" t="s">
        <v>598</v>
      </c>
      <c r="C213" s="1" t="s">
        <v>24</v>
      </c>
      <c r="D213" s="24">
        <v>185.97499999999999</v>
      </c>
      <c r="E213" s="3">
        <f>Table1[[#This Row],[APRIL 2022 LIST PRICE ]]*0.075</f>
        <v>13.948124999999999</v>
      </c>
      <c r="F213" s="3">
        <f>Table1[[#This Row],[APRIL 2022 LIST PRICE ]]+Table1[[#This Row],[Column1]]</f>
        <v>199.923125</v>
      </c>
      <c r="G213" s="24">
        <f>Table1[[#This Row],[APRIL 2022 LIST PRICE ]]*(1-Table1[[#This Row],[DISCOPUNT %]])</f>
        <v>152.49950000000001</v>
      </c>
      <c r="H213" s="10">
        <v>0.18</v>
      </c>
      <c r="I213" s="3">
        <v>28.317599999999999</v>
      </c>
      <c r="J213" s="3">
        <f>Table1[[#This Row],[PRICE PROPOSAL]]-Table1[[#This Row],[COST]]</f>
        <v>124.18190000000001</v>
      </c>
      <c r="K213" s="10">
        <f>Table1[[#This Row],[PROFIT/LOSS]]/Table1[[#This Row],[PRICE PROPOSAL]]</f>
        <v>0.81431021085315036</v>
      </c>
      <c r="L213" s="1" t="s">
        <v>27</v>
      </c>
      <c r="M213" s="1" t="s">
        <v>28</v>
      </c>
      <c r="N213" s="1" t="s">
        <v>538</v>
      </c>
      <c r="O213" s="1" t="s">
        <v>597</v>
      </c>
      <c r="P213" s="1" t="s">
        <v>596</v>
      </c>
      <c r="Q213" s="1" t="s">
        <v>31</v>
      </c>
    </row>
    <row r="214" spans="1:17" x14ac:dyDescent="0.2">
      <c r="A214" s="1" t="s">
        <v>1032</v>
      </c>
      <c r="B214" s="1" t="s">
        <v>1031</v>
      </c>
      <c r="C214" s="1" t="s">
        <v>24</v>
      </c>
      <c r="D214" s="24">
        <v>503.1</v>
      </c>
      <c r="E214" s="3">
        <f>Table1[[#This Row],[APRIL 2022 LIST PRICE ]]*0.075</f>
        <v>37.732500000000002</v>
      </c>
      <c r="F214" s="3">
        <f>Table1[[#This Row],[APRIL 2022 LIST PRICE ]]+Table1[[#This Row],[Column1]]</f>
        <v>540.83249999999998</v>
      </c>
      <c r="G214" s="24">
        <f>Table1[[#This Row],[APRIL 2022 LIST PRICE ]]*(1-Table1[[#This Row],[DISCOPUNT %]])</f>
        <v>412.54200000000003</v>
      </c>
      <c r="H214" s="10">
        <v>0.18</v>
      </c>
      <c r="I214" s="3">
        <v>215.46</v>
      </c>
      <c r="J214" s="3">
        <f>Table1[[#This Row],[PRICE PROPOSAL]]-Table1[[#This Row],[COST]]</f>
        <v>197.08200000000002</v>
      </c>
      <c r="K214" s="10">
        <f>Table1[[#This Row],[PROFIT/LOSS]]/Table1[[#This Row],[PRICE PROPOSAL]]</f>
        <v>0.47772590427156508</v>
      </c>
      <c r="L214" s="1" t="s">
        <v>27</v>
      </c>
      <c r="M214" s="1" t="s">
        <v>28</v>
      </c>
      <c r="N214" s="1" t="s">
        <v>35</v>
      </c>
      <c r="O214" s="1" t="s">
        <v>35</v>
      </c>
      <c r="P214" s="1" t="s">
        <v>243</v>
      </c>
      <c r="Q214" s="1" t="s">
        <v>31</v>
      </c>
    </row>
    <row r="215" spans="1:17" x14ac:dyDescent="0.2">
      <c r="A215" s="1" t="s">
        <v>1028</v>
      </c>
      <c r="B215" s="1" t="s">
        <v>1027</v>
      </c>
      <c r="C215" s="1" t="s">
        <v>24</v>
      </c>
      <c r="D215" s="24">
        <v>177.375</v>
      </c>
      <c r="E215" s="3">
        <f>Table1[[#This Row],[APRIL 2022 LIST PRICE ]]*0.075</f>
        <v>13.303125</v>
      </c>
      <c r="F215" s="3">
        <f>Table1[[#This Row],[APRIL 2022 LIST PRICE ]]+Table1[[#This Row],[Column1]]</f>
        <v>190.67812499999999</v>
      </c>
      <c r="G215" s="24">
        <f>Table1[[#This Row],[APRIL 2022 LIST PRICE ]]*(1-Table1[[#This Row],[DISCOPUNT %]])</f>
        <v>145.44750000000002</v>
      </c>
      <c r="H215" s="10">
        <v>0.18</v>
      </c>
      <c r="I215" s="3">
        <v>66.852000000000004</v>
      </c>
      <c r="J215" s="3">
        <f>Table1[[#This Row],[PRICE PROPOSAL]]-Table1[[#This Row],[COST]]</f>
        <v>78.595500000000015</v>
      </c>
      <c r="K215" s="10">
        <f>Table1[[#This Row],[PROFIT/LOSS]]/Table1[[#This Row],[PRICE PROPOSAL]]</f>
        <v>0.54037023668333939</v>
      </c>
      <c r="L215" s="1" t="s">
        <v>27</v>
      </c>
      <c r="M215" s="1" t="s">
        <v>28</v>
      </c>
      <c r="N215" s="1" t="s">
        <v>35</v>
      </c>
      <c r="O215" s="1" t="s">
        <v>35</v>
      </c>
      <c r="P215" s="1" t="s">
        <v>243</v>
      </c>
      <c r="Q215" s="1" t="s">
        <v>31</v>
      </c>
    </row>
    <row r="216" spans="1:17" x14ac:dyDescent="0.2">
      <c r="A216" s="1" t="s">
        <v>762</v>
      </c>
      <c r="B216" s="1" t="s">
        <v>761</v>
      </c>
      <c r="C216" s="1" t="s">
        <v>24</v>
      </c>
      <c r="D216" s="24">
        <v>87.075000000000003</v>
      </c>
      <c r="E216" s="3">
        <f>Table1[[#This Row],[APRIL 2022 LIST PRICE ]]*0.075</f>
        <v>6.5306249999999997</v>
      </c>
      <c r="F216" s="3">
        <f>Table1[[#This Row],[APRIL 2022 LIST PRICE ]]+Table1[[#This Row],[Column1]]</f>
        <v>93.605625000000003</v>
      </c>
      <c r="G216" s="24">
        <f>Table1[[#This Row],[APRIL 2022 LIST PRICE ]]*(1-Table1[[#This Row],[DISCOPUNT %]])</f>
        <v>71.401500000000013</v>
      </c>
      <c r="H216" s="10">
        <v>0.18</v>
      </c>
      <c r="I216" s="3">
        <v>26.287199999999999</v>
      </c>
      <c r="J216" s="3">
        <f>Table1[[#This Row],[PRICE PROPOSAL]]-Table1[[#This Row],[COST]]</f>
        <v>45.114300000000014</v>
      </c>
      <c r="K216" s="10">
        <f>Table1[[#This Row],[PROFIT/LOSS]]/Table1[[#This Row],[PRICE PROPOSAL]]</f>
        <v>0.63183966723388174</v>
      </c>
      <c r="L216" s="1" t="s">
        <v>27</v>
      </c>
      <c r="M216" s="1" t="s">
        <v>28</v>
      </c>
      <c r="N216" s="1" t="s">
        <v>35</v>
      </c>
      <c r="O216" s="1" t="s">
        <v>35</v>
      </c>
      <c r="P216" s="1" t="s">
        <v>243</v>
      </c>
      <c r="Q216" s="1" t="s">
        <v>31</v>
      </c>
    </row>
    <row r="217" spans="1:17" x14ac:dyDescent="0.2">
      <c r="A217" s="1" t="s">
        <v>758</v>
      </c>
      <c r="B217" s="1" t="s">
        <v>757</v>
      </c>
      <c r="C217" s="1" t="s">
        <v>24</v>
      </c>
      <c r="D217" s="24">
        <v>384.85</v>
      </c>
      <c r="E217" s="3">
        <f>Table1[[#This Row],[APRIL 2022 LIST PRICE ]]*0.075</f>
        <v>28.86375</v>
      </c>
      <c r="F217" s="3">
        <f>Table1[[#This Row],[APRIL 2022 LIST PRICE ]]+Table1[[#This Row],[Column1]]</f>
        <v>413.71375</v>
      </c>
      <c r="G217" s="24">
        <f>Table1[[#This Row],[APRIL 2022 LIST PRICE ]]*(1-Table1[[#This Row],[DISCOPUNT %]])</f>
        <v>315.57700000000006</v>
      </c>
      <c r="H217" s="10">
        <v>0.18</v>
      </c>
      <c r="I217" s="3">
        <v>17.215199999999999</v>
      </c>
      <c r="J217" s="3">
        <f>Table1[[#This Row],[PRICE PROPOSAL]]-Table1[[#This Row],[COST]]</f>
        <v>298.36180000000007</v>
      </c>
      <c r="K217" s="10">
        <f>Table1[[#This Row],[PROFIT/LOSS]]/Table1[[#This Row],[PRICE PROPOSAL]]</f>
        <v>0.94544849592967806</v>
      </c>
      <c r="L217" s="1" t="s">
        <v>27</v>
      </c>
      <c r="M217" s="1" t="s">
        <v>28</v>
      </c>
      <c r="N217" s="1" t="s">
        <v>35</v>
      </c>
      <c r="O217" s="1" t="s">
        <v>35</v>
      </c>
      <c r="P217" s="1" t="s">
        <v>243</v>
      </c>
      <c r="Q217" s="1" t="s">
        <v>31</v>
      </c>
    </row>
    <row r="218" spans="1:17" x14ac:dyDescent="0.2">
      <c r="A218" s="1" t="s">
        <v>756</v>
      </c>
      <c r="B218" s="1" t="s">
        <v>755</v>
      </c>
      <c r="C218" s="1" t="s">
        <v>24</v>
      </c>
      <c r="D218" s="24">
        <v>2601.5</v>
      </c>
      <c r="E218" s="3">
        <f>Table1[[#This Row],[APRIL 2022 LIST PRICE ]]*0.075</f>
        <v>195.11249999999998</v>
      </c>
      <c r="F218" s="3">
        <f>Table1[[#This Row],[APRIL 2022 LIST PRICE ]]+Table1[[#This Row],[Column1]]</f>
        <v>2796.6125000000002</v>
      </c>
      <c r="G218" s="24">
        <f>Table1[[#This Row],[APRIL 2022 LIST PRICE ]]*(1-Table1[[#This Row],[DISCOPUNT %]])</f>
        <v>2133.23</v>
      </c>
      <c r="H218" s="10">
        <v>0.18</v>
      </c>
      <c r="I218" s="3">
        <v>825.17399999999998</v>
      </c>
      <c r="J218" s="3">
        <f>Table1[[#This Row],[PRICE PROPOSAL]]-Table1[[#This Row],[COST]]</f>
        <v>1308.056</v>
      </c>
      <c r="K218" s="10">
        <f>Table1[[#This Row],[PROFIT/LOSS]]/Table1[[#This Row],[PRICE PROPOSAL]]</f>
        <v>0.61318095095231173</v>
      </c>
      <c r="L218" s="1" t="s">
        <v>27</v>
      </c>
      <c r="M218" s="1" t="s">
        <v>28</v>
      </c>
      <c r="N218" s="1" t="s">
        <v>35</v>
      </c>
      <c r="O218" s="1" t="s">
        <v>35</v>
      </c>
      <c r="P218" s="1" t="s">
        <v>243</v>
      </c>
      <c r="Q218" s="1" t="s">
        <v>31</v>
      </c>
    </row>
    <row r="219" spans="1:17" x14ac:dyDescent="0.2">
      <c r="A219" s="1" t="s">
        <v>546</v>
      </c>
      <c r="B219" s="1" t="s">
        <v>545</v>
      </c>
      <c r="C219" s="1" t="s">
        <v>24</v>
      </c>
      <c r="D219" s="24">
        <v>112.875</v>
      </c>
      <c r="E219" s="3">
        <f>Table1[[#This Row],[APRIL 2022 LIST PRICE ]]*0.075</f>
        <v>8.4656249999999993</v>
      </c>
      <c r="F219" s="3">
        <f>Table1[[#This Row],[APRIL 2022 LIST PRICE ]]+Table1[[#This Row],[Column1]]</f>
        <v>121.340625</v>
      </c>
      <c r="G219" s="24">
        <f>Table1[[#This Row],[APRIL 2022 LIST PRICE ]]*(1-Table1[[#This Row],[DISCOPUNT %]])</f>
        <v>92.557500000000005</v>
      </c>
      <c r="H219" s="10">
        <v>0.18</v>
      </c>
      <c r="I219" s="3">
        <v>0</v>
      </c>
      <c r="J219" s="3">
        <f>Table1[[#This Row],[PRICE PROPOSAL]]-Table1[[#This Row],[COST]]</f>
        <v>92.557500000000005</v>
      </c>
      <c r="K219" s="10">
        <f>Table1[[#This Row],[PROFIT/LOSS]]/Table1[[#This Row],[PRICE PROPOSAL]]</f>
        <v>1</v>
      </c>
      <c r="L219" s="1" t="s">
        <v>27</v>
      </c>
      <c r="M219" s="1" t="s">
        <v>28</v>
      </c>
      <c r="N219" s="1" t="s">
        <v>244</v>
      </c>
      <c r="O219" s="1" t="s">
        <v>244</v>
      </c>
      <c r="P219" s="1" t="s">
        <v>243</v>
      </c>
      <c r="Q219" s="1" t="s">
        <v>31</v>
      </c>
    </row>
    <row r="220" spans="1:17" x14ac:dyDescent="0.2">
      <c r="A220" s="1" t="s">
        <v>279</v>
      </c>
      <c r="B220" s="1" t="s">
        <v>278</v>
      </c>
      <c r="C220" s="1" t="s">
        <v>24</v>
      </c>
      <c r="D220" s="24">
        <v>31.175000000000001</v>
      </c>
      <c r="E220" s="3">
        <f>Table1[[#This Row],[APRIL 2022 LIST PRICE ]]*0.075</f>
        <v>2.3381249999999998</v>
      </c>
      <c r="F220" s="3">
        <f>Table1[[#This Row],[APRIL 2022 LIST PRICE ]]+Table1[[#This Row],[Column1]]</f>
        <v>33.513125000000002</v>
      </c>
      <c r="G220" s="24">
        <f>Table1[[#This Row],[APRIL 2022 LIST PRICE ]]*(1-Table1[[#This Row],[DISCOPUNT %]])</f>
        <v>25.563500000000001</v>
      </c>
      <c r="H220" s="10">
        <v>0.18</v>
      </c>
      <c r="I220" s="3">
        <v>2.3544</v>
      </c>
      <c r="J220" s="3">
        <f>Table1[[#This Row],[PRICE PROPOSAL]]-Table1[[#This Row],[COST]]</f>
        <v>23.209099999999999</v>
      </c>
      <c r="K220" s="10">
        <f>Table1[[#This Row],[PROFIT/LOSS]]/Table1[[#This Row],[PRICE PROPOSAL]]</f>
        <v>0.90789993545484771</v>
      </c>
      <c r="L220" s="1" t="s">
        <v>27</v>
      </c>
      <c r="M220" s="1" t="s">
        <v>28</v>
      </c>
      <c r="N220" s="1" t="s">
        <v>244</v>
      </c>
      <c r="O220" s="1" t="s">
        <v>256</v>
      </c>
      <c r="P220" s="1" t="s">
        <v>243</v>
      </c>
      <c r="Q220" s="1" t="s">
        <v>31</v>
      </c>
    </row>
    <row r="221" spans="1:17" x14ac:dyDescent="0.2">
      <c r="A221" s="1" t="s">
        <v>277</v>
      </c>
      <c r="B221" s="1" t="s">
        <v>276</v>
      </c>
      <c r="C221" s="1" t="s">
        <v>24</v>
      </c>
      <c r="D221" s="24">
        <v>31.175000000000001</v>
      </c>
      <c r="E221" s="3">
        <f>Table1[[#This Row],[APRIL 2022 LIST PRICE ]]*0.075</f>
        <v>2.3381249999999998</v>
      </c>
      <c r="F221" s="3">
        <f>Table1[[#This Row],[APRIL 2022 LIST PRICE ]]+Table1[[#This Row],[Column1]]</f>
        <v>33.513125000000002</v>
      </c>
      <c r="G221" s="24">
        <f>Table1[[#This Row],[APRIL 2022 LIST PRICE ]]*(1-Table1[[#This Row],[DISCOPUNT %]])</f>
        <v>25.563500000000001</v>
      </c>
      <c r="H221" s="10">
        <v>0.18</v>
      </c>
      <c r="I221" s="3">
        <v>1.5875999999999999</v>
      </c>
      <c r="J221" s="3">
        <f>Table1[[#This Row],[PRICE PROPOSAL]]-Table1[[#This Row],[COST]]</f>
        <v>23.975900000000003</v>
      </c>
      <c r="K221" s="10">
        <f>Table1[[#This Row],[PROFIT/LOSS]]/Table1[[#This Row],[PRICE PROPOSAL]]</f>
        <v>0.93789582803606708</v>
      </c>
      <c r="L221" s="1" t="s">
        <v>27</v>
      </c>
      <c r="M221" s="1" t="s">
        <v>28</v>
      </c>
      <c r="N221" s="1" t="s">
        <v>244</v>
      </c>
      <c r="O221" s="1" t="s">
        <v>244</v>
      </c>
      <c r="P221" s="1" t="s">
        <v>243</v>
      </c>
      <c r="Q221" s="1" t="s">
        <v>31</v>
      </c>
    </row>
    <row r="222" spans="1:17" x14ac:dyDescent="0.2">
      <c r="A222" s="1" t="s">
        <v>260</v>
      </c>
      <c r="B222" s="1" t="s">
        <v>259</v>
      </c>
      <c r="C222" s="1" t="s">
        <v>24</v>
      </c>
      <c r="D222" s="24">
        <v>31.175000000000001</v>
      </c>
      <c r="E222" s="3">
        <f>Table1[[#This Row],[APRIL 2022 LIST PRICE ]]*0.075</f>
        <v>2.3381249999999998</v>
      </c>
      <c r="F222" s="3">
        <f>Table1[[#This Row],[APRIL 2022 LIST PRICE ]]+Table1[[#This Row],[Column1]]</f>
        <v>33.513125000000002</v>
      </c>
      <c r="G222" s="24">
        <f>Table1[[#This Row],[APRIL 2022 LIST PRICE ]]*(1-Table1[[#This Row],[DISCOPUNT %]])</f>
        <v>25.563500000000001</v>
      </c>
      <c r="H222" s="10">
        <v>0.18</v>
      </c>
      <c r="I222" s="3">
        <v>0.89639999999999997</v>
      </c>
      <c r="J222" s="3">
        <f>Table1[[#This Row],[PRICE PROPOSAL]]-Table1[[#This Row],[COST]]</f>
        <v>24.667100000000001</v>
      </c>
      <c r="K222" s="10">
        <f>Table1[[#This Row],[PROFIT/LOSS]]/Table1[[#This Row],[PRICE PROPOSAL]]</f>
        <v>0.96493437909519431</v>
      </c>
      <c r="L222" s="1" t="s">
        <v>27</v>
      </c>
      <c r="M222" s="1" t="s">
        <v>28</v>
      </c>
      <c r="N222" s="1" t="s">
        <v>244</v>
      </c>
      <c r="O222" s="1" t="s">
        <v>244</v>
      </c>
      <c r="P222" s="1" t="s">
        <v>243</v>
      </c>
      <c r="Q222" s="1" t="s">
        <v>31</v>
      </c>
    </row>
    <row r="223" spans="1:17" x14ac:dyDescent="0.2">
      <c r="A223" s="1" t="s">
        <v>258</v>
      </c>
      <c r="B223" s="1" t="s">
        <v>257</v>
      </c>
      <c r="C223" s="1" t="s">
        <v>24</v>
      </c>
      <c r="D223" s="24">
        <v>31.175000000000001</v>
      </c>
      <c r="E223" s="3">
        <f>Table1[[#This Row],[APRIL 2022 LIST PRICE ]]*0.075</f>
        <v>2.3381249999999998</v>
      </c>
      <c r="F223" s="3">
        <f>Table1[[#This Row],[APRIL 2022 LIST PRICE ]]+Table1[[#This Row],[Column1]]</f>
        <v>33.513125000000002</v>
      </c>
      <c r="G223" s="24">
        <f>Table1[[#This Row],[APRIL 2022 LIST PRICE ]]*(1-Table1[[#This Row],[DISCOPUNT %]])</f>
        <v>25.563500000000001</v>
      </c>
      <c r="H223" s="10">
        <v>0.18</v>
      </c>
      <c r="I223" s="3">
        <v>0.88560000000000005</v>
      </c>
      <c r="J223" s="3">
        <f>Table1[[#This Row],[PRICE PROPOSAL]]-Table1[[#This Row],[COST]]</f>
        <v>24.677900000000001</v>
      </c>
      <c r="K223" s="10">
        <f>Table1[[#This Row],[PROFIT/LOSS]]/Table1[[#This Row],[PRICE PROPOSAL]]</f>
        <v>0.96535685645549318</v>
      </c>
      <c r="L223" s="1" t="s">
        <v>27</v>
      </c>
      <c r="M223" s="1" t="s">
        <v>28</v>
      </c>
      <c r="N223" s="1" t="s">
        <v>244</v>
      </c>
      <c r="O223" s="1" t="s">
        <v>256</v>
      </c>
      <c r="P223" s="1" t="s">
        <v>243</v>
      </c>
      <c r="Q223" s="1" t="s">
        <v>31</v>
      </c>
    </row>
    <row r="224" spans="1:17" x14ac:dyDescent="0.2">
      <c r="A224" s="1" t="s">
        <v>246</v>
      </c>
      <c r="B224" s="1" t="s">
        <v>245</v>
      </c>
      <c r="C224" s="1" t="s">
        <v>24</v>
      </c>
      <c r="D224" s="24">
        <v>59.125</v>
      </c>
      <c r="E224" s="3">
        <f>Table1[[#This Row],[APRIL 2022 LIST PRICE ]]*0.075</f>
        <v>4.4343750000000002</v>
      </c>
      <c r="F224" s="3">
        <f>Table1[[#This Row],[APRIL 2022 LIST PRICE ]]+Table1[[#This Row],[Column1]]</f>
        <v>63.559375000000003</v>
      </c>
      <c r="G224" s="24">
        <f>Table1[[#This Row],[APRIL 2022 LIST PRICE ]]*(1-Table1[[#This Row],[DISCOPUNT %]])</f>
        <v>48.482500000000002</v>
      </c>
      <c r="H224" s="10">
        <v>0.18</v>
      </c>
      <c r="I224" s="3">
        <v>3.9096000000000002</v>
      </c>
      <c r="J224" s="3">
        <f>Table1[[#This Row],[PRICE PROPOSAL]]-Table1[[#This Row],[COST]]</f>
        <v>44.572900000000004</v>
      </c>
      <c r="K224" s="10">
        <f>Table1[[#This Row],[PROFIT/LOSS]]/Table1[[#This Row],[PRICE PROPOSAL]]</f>
        <v>0.91936059402877335</v>
      </c>
      <c r="L224" s="1" t="s">
        <v>27</v>
      </c>
      <c r="M224" s="1" t="s">
        <v>28</v>
      </c>
      <c r="N224" s="1" t="s">
        <v>244</v>
      </c>
      <c r="O224" s="1" t="s">
        <v>244</v>
      </c>
      <c r="P224" s="1" t="s">
        <v>243</v>
      </c>
      <c r="Q224" s="1" t="s">
        <v>31</v>
      </c>
    </row>
    <row r="225" spans="1:17" x14ac:dyDescent="0.2">
      <c r="A225" s="1" t="s">
        <v>1024</v>
      </c>
      <c r="B225" s="1" t="s">
        <v>1023</v>
      </c>
      <c r="C225" s="1" t="s">
        <v>24</v>
      </c>
      <c r="D225" s="24">
        <v>1216.9000000000001</v>
      </c>
      <c r="E225" s="3">
        <f>Table1[[#This Row],[APRIL 2022 LIST PRICE ]]*0.075</f>
        <v>91.267499999999998</v>
      </c>
      <c r="F225" s="3">
        <f>Table1[[#This Row],[APRIL 2022 LIST PRICE ]]+Table1[[#This Row],[Column1]]</f>
        <v>1308.1675</v>
      </c>
      <c r="G225" s="24">
        <f>Table1[[#This Row],[APRIL 2022 LIST PRICE ]]*(1-Table1[[#This Row],[DISCOPUNT %]])</f>
        <v>997.85800000000017</v>
      </c>
      <c r="H225" s="10">
        <v>0.18</v>
      </c>
      <c r="I225" s="3">
        <v>273.04494999999997</v>
      </c>
      <c r="J225" s="3">
        <f>Table1[[#This Row],[PRICE PROPOSAL]]-Table1[[#This Row],[COST]]</f>
        <v>724.8130500000002</v>
      </c>
      <c r="K225" s="10">
        <f>Table1[[#This Row],[PROFIT/LOSS]]/Table1[[#This Row],[PRICE PROPOSAL]]</f>
        <v>0.72636893225288579</v>
      </c>
      <c r="L225" s="1" t="s">
        <v>27</v>
      </c>
      <c r="M225" s="1" t="s">
        <v>28</v>
      </c>
      <c r="N225" s="1" t="s">
        <v>501</v>
      </c>
      <c r="O225" s="1" t="s">
        <v>501</v>
      </c>
      <c r="P225" s="1" t="s">
        <v>208</v>
      </c>
      <c r="Q225" s="1" t="s">
        <v>31</v>
      </c>
    </row>
    <row r="226" spans="1:17" x14ac:dyDescent="0.2">
      <c r="A226" s="1" t="s">
        <v>964</v>
      </c>
      <c r="B226" s="1" t="s">
        <v>963</v>
      </c>
      <c r="C226" s="1" t="s">
        <v>24</v>
      </c>
      <c r="D226" s="24">
        <v>62.35</v>
      </c>
      <c r="E226" s="3">
        <f>Table1[[#This Row],[APRIL 2022 LIST PRICE ]]*0.075</f>
        <v>4.6762499999999996</v>
      </c>
      <c r="F226" s="3">
        <f>Table1[[#This Row],[APRIL 2022 LIST PRICE ]]+Table1[[#This Row],[Column1]]</f>
        <v>67.026250000000005</v>
      </c>
      <c r="G226" s="24">
        <f>Table1[[#This Row],[APRIL 2022 LIST PRICE ]]*(1-Table1[[#This Row],[DISCOPUNT %]])</f>
        <v>51.127000000000002</v>
      </c>
      <c r="H226" s="10">
        <v>0.18</v>
      </c>
      <c r="I226" s="3">
        <v>3.9096000000000002</v>
      </c>
      <c r="J226" s="3">
        <f>Table1[[#This Row],[PRICE PROPOSAL]]-Table1[[#This Row],[COST]]</f>
        <v>47.217400000000005</v>
      </c>
      <c r="K226" s="10">
        <f>Table1[[#This Row],[PROFIT/LOSS]]/Table1[[#This Row],[PRICE PROPOSAL]]</f>
        <v>0.92353159778590577</v>
      </c>
      <c r="L226" s="1" t="s">
        <v>27</v>
      </c>
      <c r="M226" s="1" t="s">
        <v>28</v>
      </c>
      <c r="N226" s="1" t="s">
        <v>35</v>
      </c>
      <c r="O226" s="1" t="s">
        <v>35</v>
      </c>
      <c r="P226" s="1" t="s">
        <v>208</v>
      </c>
      <c r="Q226" s="1" t="s">
        <v>31</v>
      </c>
    </row>
    <row r="227" spans="1:17" x14ac:dyDescent="0.2">
      <c r="A227" s="1" t="s">
        <v>856</v>
      </c>
      <c r="B227" s="1" t="s">
        <v>855</v>
      </c>
      <c r="C227" s="1" t="s">
        <v>24</v>
      </c>
      <c r="D227" s="24">
        <v>614.9</v>
      </c>
      <c r="E227" s="3">
        <f>Table1[[#This Row],[APRIL 2022 LIST PRICE ]]*0.075</f>
        <v>46.1175</v>
      </c>
      <c r="F227" s="3">
        <f>Table1[[#This Row],[APRIL 2022 LIST PRICE ]]+Table1[[#This Row],[Column1]]</f>
        <v>661.01749999999993</v>
      </c>
      <c r="G227" s="24">
        <f>Table1[[#This Row],[APRIL 2022 LIST PRICE ]]*(1-Table1[[#This Row],[DISCOPUNT %]])</f>
        <v>504.21800000000002</v>
      </c>
      <c r="H227" s="10">
        <v>0.18</v>
      </c>
      <c r="I227" s="3">
        <v>171.29772</v>
      </c>
      <c r="J227" s="3">
        <f>Table1[[#This Row],[PRICE PROPOSAL]]-Table1[[#This Row],[COST]]</f>
        <v>332.92028000000005</v>
      </c>
      <c r="K227" s="10">
        <f>Table1[[#This Row],[PROFIT/LOSS]]/Table1[[#This Row],[PRICE PROPOSAL]]</f>
        <v>0.66027051791090374</v>
      </c>
      <c r="L227" s="1" t="s">
        <v>27</v>
      </c>
      <c r="M227" s="1" t="s">
        <v>28</v>
      </c>
      <c r="N227" s="1" t="s">
        <v>71</v>
      </c>
      <c r="O227" s="1" t="s">
        <v>507</v>
      </c>
      <c r="P227" s="1" t="s">
        <v>208</v>
      </c>
      <c r="Q227" s="1" t="s">
        <v>31</v>
      </c>
    </row>
    <row r="228" spans="1:17" x14ac:dyDescent="0.2">
      <c r="A228" s="1" t="s">
        <v>841</v>
      </c>
      <c r="B228" s="1" t="s">
        <v>840</v>
      </c>
      <c r="C228" s="1" t="s">
        <v>24</v>
      </c>
      <c r="D228" s="24">
        <v>148.35</v>
      </c>
      <c r="E228" s="3">
        <f>Table1[[#This Row],[APRIL 2022 LIST PRICE ]]*0.075</f>
        <v>11.126249999999999</v>
      </c>
      <c r="F228" s="3">
        <f>Table1[[#This Row],[APRIL 2022 LIST PRICE ]]+Table1[[#This Row],[Column1]]</f>
        <v>159.47624999999999</v>
      </c>
      <c r="G228" s="24">
        <f>Table1[[#This Row],[APRIL 2022 LIST PRICE ]]*(1-Table1[[#This Row],[DISCOPUNT %]])</f>
        <v>121.64700000000001</v>
      </c>
      <c r="H228" s="10">
        <v>0.18</v>
      </c>
      <c r="I228" s="3">
        <v>60.48</v>
      </c>
      <c r="J228" s="3">
        <f>Table1[[#This Row],[PRICE PROPOSAL]]-Table1[[#This Row],[COST]]</f>
        <v>61.167000000000009</v>
      </c>
      <c r="K228" s="10">
        <f>Table1[[#This Row],[PROFIT/LOSS]]/Table1[[#This Row],[PRICE PROPOSAL]]</f>
        <v>0.50282374411206199</v>
      </c>
      <c r="L228" s="1" t="s">
        <v>27</v>
      </c>
      <c r="M228" s="1" t="s">
        <v>28</v>
      </c>
      <c r="N228" s="1" t="s">
        <v>831</v>
      </c>
      <c r="O228" s="1" t="s">
        <v>562</v>
      </c>
      <c r="P228" s="1" t="s">
        <v>208</v>
      </c>
      <c r="Q228" s="1" t="s">
        <v>31</v>
      </c>
    </row>
    <row r="229" spans="1:17" x14ac:dyDescent="0.2">
      <c r="A229" s="1" t="s">
        <v>839</v>
      </c>
      <c r="B229" s="1" t="s">
        <v>838</v>
      </c>
      <c r="C229" s="1" t="s">
        <v>24</v>
      </c>
      <c r="D229" s="24">
        <v>148.35</v>
      </c>
      <c r="E229" s="3">
        <f>Table1[[#This Row],[APRIL 2022 LIST PRICE ]]*0.075</f>
        <v>11.126249999999999</v>
      </c>
      <c r="F229" s="3">
        <f>Table1[[#This Row],[APRIL 2022 LIST PRICE ]]+Table1[[#This Row],[Column1]]</f>
        <v>159.47624999999999</v>
      </c>
      <c r="G229" s="24">
        <f>Table1[[#This Row],[APRIL 2022 LIST PRICE ]]*(1-Table1[[#This Row],[DISCOPUNT %]])</f>
        <v>121.64700000000001</v>
      </c>
      <c r="H229" s="10">
        <v>0.18</v>
      </c>
      <c r="I229" s="3">
        <v>90.72</v>
      </c>
      <c r="J229" s="3">
        <f>Table1[[#This Row],[PRICE PROPOSAL]]-Table1[[#This Row],[COST]]</f>
        <v>30.927000000000007</v>
      </c>
      <c r="K229" s="10">
        <f>Table1[[#This Row],[PROFIT/LOSS]]/Table1[[#This Row],[PRICE PROPOSAL]]</f>
        <v>0.25423561616809298</v>
      </c>
      <c r="L229" s="1" t="s">
        <v>27</v>
      </c>
      <c r="M229" s="1" t="s">
        <v>28</v>
      </c>
      <c r="N229" s="1" t="s">
        <v>831</v>
      </c>
      <c r="O229" s="1" t="s">
        <v>562</v>
      </c>
      <c r="P229" s="1" t="s">
        <v>208</v>
      </c>
      <c r="Q229" s="1" t="s">
        <v>31</v>
      </c>
    </row>
    <row r="230" spans="1:17" x14ac:dyDescent="0.2">
      <c r="A230" s="1" t="s">
        <v>830</v>
      </c>
      <c r="B230" s="1" t="s">
        <v>829</v>
      </c>
      <c r="C230" s="1" t="s">
        <v>24</v>
      </c>
      <c r="D230" s="24">
        <v>70.95</v>
      </c>
      <c r="E230" s="3">
        <f>Table1[[#This Row],[APRIL 2022 LIST PRICE ]]*0.075</f>
        <v>5.32125</v>
      </c>
      <c r="F230" s="3">
        <f>Table1[[#This Row],[APRIL 2022 LIST PRICE ]]+Table1[[#This Row],[Column1]]</f>
        <v>76.271250000000009</v>
      </c>
      <c r="G230" s="24">
        <f>Table1[[#This Row],[APRIL 2022 LIST PRICE ]]*(1-Table1[[#This Row],[DISCOPUNT %]])</f>
        <v>58.179000000000009</v>
      </c>
      <c r="H230" s="10">
        <v>0.18</v>
      </c>
      <c r="I230" s="3">
        <v>43.313600000000001</v>
      </c>
      <c r="J230" s="3">
        <f>Table1[[#This Row],[PRICE PROPOSAL]]-Table1[[#This Row],[COST]]</f>
        <v>14.865400000000008</v>
      </c>
      <c r="K230" s="10">
        <f>Table1[[#This Row],[PROFIT/LOSS]]/Table1[[#This Row],[PRICE PROPOSAL]]</f>
        <v>0.25551143883531868</v>
      </c>
      <c r="L230" s="1" t="s">
        <v>27</v>
      </c>
      <c r="M230" s="1" t="s">
        <v>28</v>
      </c>
      <c r="N230" s="1" t="s">
        <v>244</v>
      </c>
      <c r="O230" s="1" t="s">
        <v>244</v>
      </c>
      <c r="P230" s="1" t="s">
        <v>208</v>
      </c>
      <c r="Q230" s="1" t="s">
        <v>31</v>
      </c>
    </row>
    <row r="231" spans="1:17" x14ac:dyDescent="0.2">
      <c r="A231" s="1" t="s">
        <v>828</v>
      </c>
      <c r="B231" s="1" t="s">
        <v>827</v>
      </c>
      <c r="C231" s="1" t="s">
        <v>24</v>
      </c>
      <c r="D231" s="24">
        <v>1720</v>
      </c>
      <c r="E231" s="3">
        <f>Table1[[#This Row],[APRIL 2022 LIST PRICE ]]*0.075</f>
        <v>129</v>
      </c>
      <c r="F231" s="3">
        <f>Table1[[#This Row],[APRIL 2022 LIST PRICE ]]+Table1[[#This Row],[Column1]]</f>
        <v>1849</v>
      </c>
      <c r="G231" s="24">
        <f>Table1[[#This Row],[APRIL 2022 LIST PRICE ]]*(1-Table1[[#This Row],[DISCOPUNT %]])</f>
        <v>1410.4</v>
      </c>
      <c r="H231" s="10">
        <v>0.18</v>
      </c>
      <c r="I231" s="3">
        <v>444.89519999999999</v>
      </c>
      <c r="J231" s="3">
        <f>Table1[[#This Row],[PRICE PROPOSAL]]-Table1[[#This Row],[COST]]</f>
        <v>965.50480000000016</v>
      </c>
      <c r="K231" s="10">
        <f>Table1[[#This Row],[PROFIT/LOSS]]/Table1[[#This Row],[PRICE PROPOSAL]]</f>
        <v>0.68456097560975615</v>
      </c>
      <c r="L231" s="1" t="s">
        <v>27</v>
      </c>
      <c r="M231" s="1" t="s">
        <v>28</v>
      </c>
      <c r="N231" s="1" t="s">
        <v>248</v>
      </c>
      <c r="O231" s="1" t="s">
        <v>244</v>
      </c>
      <c r="P231" s="1" t="s">
        <v>208</v>
      </c>
      <c r="Q231" s="1" t="s">
        <v>31</v>
      </c>
    </row>
    <row r="232" spans="1:17" x14ac:dyDescent="0.2">
      <c r="A232" s="1" t="s">
        <v>752</v>
      </c>
      <c r="B232" s="1" t="s">
        <v>751</v>
      </c>
      <c r="C232" s="1" t="s">
        <v>24</v>
      </c>
      <c r="D232" s="24">
        <v>185.97499999999999</v>
      </c>
      <c r="E232" s="3">
        <f>Table1[[#This Row],[APRIL 2022 LIST PRICE ]]*0.075</f>
        <v>13.948124999999999</v>
      </c>
      <c r="F232" s="3">
        <f>Table1[[#This Row],[APRIL 2022 LIST PRICE ]]+Table1[[#This Row],[Column1]]</f>
        <v>199.923125</v>
      </c>
      <c r="G232" s="24">
        <f>Table1[[#This Row],[APRIL 2022 LIST PRICE ]]*(1-Table1[[#This Row],[DISCOPUNT %]])</f>
        <v>152.49950000000001</v>
      </c>
      <c r="H232" s="10">
        <v>0.18</v>
      </c>
      <c r="I232" s="3">
        <v>71.441999999999993</v>
      </c>
      <c r="J232" s="3">
        <f>Table1[[#This Row],[PRICE PROPOSAL]]-Table1[[#This Row],[COST]]</f>
        <v>81.057500000000019</v>
      </c>
      <c r="K232" s="10">
        <f>Table1[[#This Row],[PROFIT/LOSS]]/Table1[[#This Row],[PRICE PROPOSAL]]</f>
        <v>0.5315263328732226</v>
      </c>
      <c r="L232" s="1" t="s">
        <v>27</v>
      </c>
      <c r="M232" s="1" t="s">
        <v>28</v>
      </c>
      <c r="N232" s="1" t="s">
        <v>175</v>
      </c>
      <c r="O232" s="1" t="s">
        <v>175</v>
      </c>
      <c r="P232" s="1" t="s">
        <v>208</v>
      </c>
      <c r="Q232" s="1" t="s">
        <v>31</v>
      </c>
    </row>
    <row r="233" spans="1:17" x14ac:dyDescent="0.2">
      <c r="A233" s="1" t="s">
        <v>643</v>
      </c>
      <c r="B233" s="1" t="s">
        <v>642</v>
      </c>
      <c r="C233" s="1" t="s">
        <v>24</v>
      </c>
      <c r="D233" s="24">
        <v>148.35</v>
      </c>
      <c r="E233" s="3">
        <f>Table1[[#This Row],[APRIL 2022 LIST PRICE ]]*0.075</f>
        <v>11.126249999999999</v>
      </c>
      <c r="F233" s="3">
        <f>Table1[[#This Row],[APRIL 2022 LIST PRICE ]]+Table1[[#This Row],[Column1]]</f>
        <v>159.47624999999999</v>
      </c>
      <c r="G233" s="24">
        <f>Table1[[#This Row],[APRIL 2022 LIST PRICE ]]*(1-Table1[[#This Row],[DISCOPUNT %]])</f>
        <v>121.64700000000001</v>
      </c>
      <c r="H233" s="10">
        <v>0.18</v>
      </c>
      <c r="I233" s="3">
        <v>32.259599999999999</v>
      </c>
      <c r="J233" s="3">
        <f>Table1[[#This Row],[PRICE PROPOSAL]]-Table1[[#This Row],[COST]]</f>
        <v>89.387400000000014</v>
      </c>
      <c r="K233" s="10">
        <f>Table1[[#This Row],[PROFIT/LOSS]]/Table1[[#This Row],[PRICE PROPOSAL]]</f>
        <v>0.73480973636834457</v>
      </c>
      <c r="L233" s="1" t="s">
        <v>27</v>
      </c>
      <c r="M233" s="1" t="s">
        <v>28</v>
      </c>
      <c r="N233" s="1" t="s">
        <v>175</v>
      </c>
      <c r="O233" s="1" t="s">
        <v>175</v>
      </c>
      <c r="P233" s="1" t="s">
        <v>208</v>
      </c>
      <c r="Q233" s="1" t="s">
        <v>31</v>
      </c>
    </row>
    <row r="234" spans="1:17" x14ac:dyDescent="0.2">
      <c r="A234" s="1" t="s">
        <v>641</v>
      </c>
      <c r="B234" s="1" t="s">
        <v>640</v>
      </c>
      <c r="C234" s="1" t="s">
        <v>24</v>
      </c>
      <c r="D234" s="24">
        <v>148.35</v>
      </c>
      <c r="E234" s="3">
        <f>Table1[[#This Row],[APRIL 2022 LIST PRICE ]]*0.075</f>
        <v>11.126249999999999</v>
      </c>
      <c r="F234" s="3">
        <f>Table1[[#This Row],[APRIL 2022 LIST PRICE ]]+Table1[[#This Row],[Column1]]</f>
        <v>159.47624999999999</v>
      </c>
      <c r="G234" s="24">
        <f>Table1[[#This Row],[APRIL 2022 LIST PRICE ]]*(1-Table1[[#This Row],[DISCOPUNT %]])</f>
        <v>121.64700000000001</v>
      </c>
      <c r="H234" s="10">
        <v>0.18</v>
      </c>
      <c r="I234" s="3">
        <v>40.338000000000001</v>
      </c>
      <c r="J234" s="3">
        <f>Table1[[#This Row],[PRICE PROPOSAL]]-Table1[[#This Row],[COST]]</f>
        <v>81.308999999999997</v>
      </c>
      <c r="K234" s="10">
        <f>Table1[[#This Row],[PROFIT/LOSS]]/Table1[[#This Row],[PRICE PROPOSAL]]</f>
        <v>0.66840119361759842</v>
      </c>
      <c r="L234" s="1" t="s">
        <v>27</v>
      </c>
      <c r="M234" s="1" t="s">
        <v>28</v>
      </c>
      <c r="N234" s="1" t="s">
        <v>175</v>
      </c>
      <c r="O234" s="1" t="s">
        <v>175</v>
      </c>
      <c r="P234" s="1" t="s">
        <v>208</v>
      </c>
      <c r="Q234" s="1" t="s">
        <v>31</v>
      </c>
    </row>
    <row r="235" spans="1:17" x14ac:dyDescent="0.2">
      <c r="A235" s="1" t="s">
        <v>589</v>
      </c>
      <c r="B235" s="1" t="s">
        <v>588</v>
      </c>
      <c r="C235" s="1" t="s">
        <v>24</v>
      </c>
      <c r="D235" s="24">
        <v>154.80000000000001</v>
      </c>
      <c r="E235" s="3">
        <f>Table1[[#This Row],[APRIL 2022 LIST PRICE ]]*0.075</f>
        <v>11.610000000000001</v>
      </c>
      <c r="F235" s="3">
        <f>Table1[[#This Row],[APRIL 2022 LIST PRICE ]]+Table1[[#This Row],[Column1]]</f>
        <v>166.41000000000003</v>
      </c>
      <c r="G235" s="24">
        <f>Table1[[#This Row],[APRIL 2022 LIST PRICE ]]*(1-Table1[[#This Row],[DISCOPUNT %]])</f>
        <v>126.93600000000002</v>
      </c>
      <c r="H235" s="10">
        <v>0.18</v>
      </c>
      <c r="I235" s="3">
        <v>33.058799999999998</v>
      </c>
      <c r="J235" s="3">
        <f>Table1[[#This Row],[PRICE PROPOSAL]]-Table1[[#This Row],[COST]]</f>
        <v>93.877200000000016</v>
      </c>
      <c r="K235" s="10">
        <f>Table1[[#This Row],[PROFIT/LOSS]]/Table1[[#This Row],[PRICE PROPOSAL]]</f>
        <v>0.73956324446965405</v>
      </c>
      <c r="L235" s="1" t="s">
        <v>27</v>
      </c>
      <c r="M235" s="1" t="s">
        <v>28</v>
      </c>
      <c r="N235" s="1" t="s">
        <v>367</v>
      </c>
      <c r="O235" s="1" t="s">
        <v>585</v>
      </c>
      <c r="P235" s="1" t="s">
        <v>208</v>
      </c>
      <c r="Q235" s="1" t="s">
        <v>31</v>
      </c>
    </row>
    <row r="236" spans="1:17" x14ac:dyDescent="0.2">
      <c r="A236" s="1" t="s">
        <v>587</v>
      </c>
      <c r="B236" s="1" t="s">
        <v>586</v>
      </c>
      <c r="C236" s="1" t="s">
        <v>24</v>
      </c>
      <c r="D236" s="24">
        <v>154.80000000000001</v>
      </c>
      <c r="E236" s="3">
        <f>Table1[[#This Row],[APRIL 2022 LIST PRICE ]]*0.075</f>
        <v>11.610000000000001</v>
      </c>
      <c r="F236" s="3">
        <f>Table1[[#This Row],[APRIL 2022 LIST PRICE ]]+Table1[[#This Row],[Column1]]</f>
        <v>166.41000000000003</v>
      </c>
      <c r="G236" s="24">
        <f>Table1[[#This Row],[APRIL 2022 LIST PRICE ]]*(1-Table1[[#This Row],[DISCOPUNT %]])</f>
        <v>126.93600000000002</v>
      </c>
      <c r="H236" s="10">
        <v>0.18</v>
      </c>
      <c r="I236" s="3">
        <v>33.058799999999998</v>
      </c>
      <c r="J236" s="3">
        <f>Table1[[#This Row],[PRICE PROPOSAL]]-Table1[[#This Row],[COST]]</f>
        <v>93.877200000000016</v>
      </c>
      <c r="K236" s="10">
        <f>Table1[[#This Row],[PROFIT/LOSS]]/Table1[[#This Row],[PRICE PROPOSAL]]</f>
        <v>0.73956324446965405</v>
      </c>
      <c r="L236" s="1" t="s">
        <v>27</v>
      </c>
      <c r="M236" s="1" t="s">
        <v>28</v>
      </c>
      <c r="N236" s="1" t="s">
        <v>367</v>
      </c>
      <c r="O236" s="1" t="s">
        <v>585</v>
      </c>
      <c r="P236" s="1" t="s">
        <v>208</v>
      </c>
      <c r="Q236" s="1" t="s">
        <v>31</v>
      </c>
    </row>
    <row r="237" spans="1:17" x14ac:dyDescent="0.2">
      <c r="A237" s="1" t="s">
        <v>584</v>
      </c>
      <c r="B237" s="1" t="s">
        <v>583</v>
      </c>
      <c r="C237" s="1" t="s">
        <v>24</v>
      </c>
      <c r="D237" s="24">
        <v>217.15</v>
      </c>
      <c r="E237" s="3">
        <f>Table1[[#This Row],[APRIL 2022 LIST PRICE ]]*0.075</f>
        <v>16.286249999999999</v>
      </c>
      <c r="F237" s="3">
        <f>Table1[[#This Row],[APRIL 2022 LIST PRICE ]]+Table1[[#This Row],[Column1]]</f>
        <v>233.43625</v>
      </c>
      <c r="G237" s="24">
        <f>Table1[[#This Row],[APRIL 2022 LIST PRICE ]]*(1-Table1[[#This Row],[DISCOPUNT %]])</f>
        <v>178.06300000000002</v>
      </c>
      <c r="H237" s="10">
        <v>0.18</v>
      </c>
      <c r="I237" s="3">
        <v>39.949199999999998</v>
      </c>
      <c r="J237" s="3">
        <f>Table1[[#This Row],[PRICE PROPOSAL]]-Table1[[#This Row],[COST]]</f>
        <v>138.11380000000003</v>
      </c>
      <c r="K237" s="10">
        <f>Table1[[#This Row],[PROFIT/LOSS]]/Table1[[#This Row],[PRICE PROPOSAL]]</f>
        <v>0.77564569843257736</v>
      </c>
      <c r="L237" s="1" t="s">
        <v>27</v>
      </c>
      <c r="M237" s="1" t="s">
        <v>28</v>
      </c>
      <c r="N237" s="1" t="s">
        <v>367</v>
      </c>
      <c r="O237" s="1" t="s">
        <v>566</v>
      </c>
      <c r="P237" s="1" t="s">
        <v>208</v>
      </c>
      <c r="Q237" s="1" t="s">
        <v>31</v>
      </c>
    </row>
    <row r="238" spans="1:17" x14ac:dyDescent="0.2">
      <c r="A238" s="1" t="s">
        <v>582</v>
      </c>
      <c r="B238" s="1" t="s">
        <v>581</v>
      </c>
      <c r="C238" s="1" t="s">
        <v>24</v>
      </c>
      <c r="D238" s="24">
        <v>217.15</v>
      </c>
      <c r="E238" s="3">
        <f>Table1[[#This Row],[APRIL 2022 LIST PRICE ]]*0.075</f>
        <v>16.286249999999999</v>
      </c>
      <c r="F238" s="3">
        <f>Table1[[#This Row],[APRIL 2022 LIST PRICE ]]+Table1[[#This Row],[Column1]]</f>
        <v>233.43625</v>
      </c>
      <c r="G238" s="24">
        <f>Table1[[#This Row],[APRIL 2022 LIST PRICE ]]*(1-Table1[[#This Row],[DISCOPUNT %]])</f>
        <v>178.06300000000002</v>
      </c>
      <c r="H238" s="10">
        <v>0.18</v>
      </c>
      <c r="I238" s="3">
        <v>64.400400000000005</v>
      </c>
      <c r="J238" s="3">
        <f>Table1[[#This Row],[PRICE PROPOSAL]]-Table1[[#This Row],[COST]]</f>
        <v>113.66260000000001</v>
      </c>
      <c r="K238" s="10">
        <f>Table1[[#This Row],[PROFIT/LOSS]]/Table1[[#This Row],[PRICE PROPOSAL]]</f>
        <v>0.63832800750296248</v>
      </c>
      <c r="L238" s="1" t="s">
        <v>27</v>
      </c>
      <c r="M238" s="1" t="s">
        <v>28</v>
      </c>
      <c r="N238" s="1" t="s">
        <v>367</v>
      </c>
      <c r="O238" s="1" t="s">
        <v>566</v>
      </c>
      <c r="P238" s="1" t="s">
        <v>208</v>
      </c>
      <c r="Q238" s="1" t="s">
        <v>31</v>
      </c>
    </row>
    <row r="239" spans="1:17" x14ac:dyDescent="0.2">
      <c r="A239" s="1" t="s">
        <v>580</v>
      </c>
      <c r="B239" s="1" t="s">
        <v>579</v>
      </c>
      <c r="C239" s="1" t="s">
        <v>24</v>
      </c>
      <c r="D239" s="24">
        <v>403.125</v>
      </c>
      <c r="E239" s="3">
        <f>Table1[[#This Row],[APRIL 2022 LIST PRICE ]]*0.075</f>
        <v>30.234375</v>
      </c>
      <c r="F239" s="3">
        <f>Table1[[#This Row],[APRIL 2022 LIST PRICE ]]+Table1[[#This Row],[Column1]]</f>
        <v>433.359375</v>
      </c>
      <c r="G239" s="24">
        <f>Table1[[#This Row],[APRIL 2022 LIST PRICE ]]*(1-Table1[[#This Row],[DISCOPUNT %]])</f>
        <v>330.5625</v>
      </c>
      <c r="H239" s="10">
        <v>0.18</v>
      </c>
      <c r="I239" s="3">
        <v>58.276800000000001</v>
      </c>
      <c r="J239" s="3">
        <f>Table1[[#This Row],[PRICE PROPOSAL]]-Table1[[#This Row],[COST]]</f>
        <v>272.28570000000002</v>
      </c>
      <c r="K239" s="10">
        <f>Table1[[#This Row],[PROFIT/LOSS]]/Table1[[#This Row],[PRICE PROPOSAL]]</f>
        <v>0.82370414066931374</v>
      </c>
      <c r="L239" s="1" t="s">
        <v>27</v>
      </c>
      <c r="M239" s="1" t="s">
        <v>28</v>
      </c>
      <c r="N239" s="1" t="s">
        <v>367</v>
      </c>
      <c r="O239" s="1" t="s">
        <v>569</v>
      </c>
      <c r="P239" s="1" t="s">
        <v>208</v>
      </c>
      <c r="Q239" s="1" t="s">
        <v>31</v>
      </c>
    </row>
    <row r="240" spans="1:17" x14ac:dyDescent="0.2">
      <c r="A240" s="1" t="s">
        <v>578</v>
      </c>
      <c r="B240" s="1" t="s">
        <v>577</v>
      </c>
      <c r="C240" s="1" t="s">
        <v>24</v>
      </c>
      <c r="D240" s="24">
        <v>403.125</v>
      </c>
      <c r="E240" s="3">
        <f>Table1[[#This Row],[APRIL 2022 LIST PRICE ]]*0.075</f>
        <v>30.234375</v>
      </c>
      <c r="F240" s="3">
        <f>Table1[[#This Row],[APRIL 2022 LIST PRICE ]]+Table1[[#This Row],[Column1]]</f>
        <v>433.359375</v>
      </c>
      <c r="G240" s="24">
        <f>Table1[[#This Row],[APRIL 2022 LIST PRICE ]]*(1-Table1[[#This Row],[DISCOPUNT %]])</f>
        <v>330.5625</v>
      </c>
      <c r="H240" s="10">
        <v>0.18</v>
      </c>
      <c r="I240" s="3">
        <v>58.276800000000001</v>
      </c>
      <c r="J240" s="3">
        <f>Table1[[#This Row],[PRICE PROPOSAL]]-Table1[[#This Row],[COST]]</f>
        <v>272.28570000000002</v>
      </c>
      <c r="K240" s="10">
        <f>Table1[[#This Row],[PROFIT/LOSS]]/Table1[[#This Row],[PRICE PROPOSAL]]</f>
        <v>0.82370414066931374</v>
      </c>
      <c r="L240" s="1" t="s">
        <v>27</v>
      </c>
      <c r="M240" s="1" t="s">
        <v>28</v>
      </c>
      <c r="N240" s="1" t="s">
        <v>367</v>
      </c>
      <c r="O240" s="1" t="s">
        <v>569</v>
      </c>
      <c r="P240" s="1" t="s">
        <v>208</v>
      </c>
      <c r="Q240" s="1" t="s">
        <v>31</v>
      </c>
    </row>
    <row r="241" spans="1:17" x14ac:dyDescent="0.2">
      <c r="A241" s="1" t="s">
        <v>576</v>
      </c>
      <c r="B241" s="1" t="s">
        <v>575</v>
      </c>
      <c r="C241" s="1" t="s">
        <v>24</v>
      </c>
      <c r="D241" s="24">
        <v>185.97499999999999</v>
      </c>
      <c r="E241" s="3">
        <f>Table1[[#This Row],[APRIL 2022 LIST PRICE ]]*0.075</f>
        <v>13.948124999999999</v>
      </c>
      <c r="F241" s="3">
        <f>Table1[[#This Row],[APRIL 2022 LIST PRICE ]]+Table1[[#This Row],[Column1]]</f>
        <v>199.923125</v>
      </c>
      <c r="G241" s="24">
        <f>Table1[[#This Row],[APRIL 2022 LIST PRICE ]]*(1-Table1[[#This Row],[DISCOPUNT %]])</f>
        <v>152.49950000000001</v>
      </c>
      <c r="H241" s="10">
        <v>0.18</v>
      </c>
      <c r="I241" s="3">
        <v>39.463200000000001</v>
      </c>
      <c r="J241" s="3">
        <f>Table1[[#This Row],[PRICE PROPOSAL]]-Table1[[#This Row],[COST]]</f>
        <v>113.03630000000001</v>
      </c>
      <c r="K241" s="10">
        <f>Table1[[#This Row],[PROFIT/LOSS]]/Table1[[#This Row],[PRICE PROPOSAL]]</f>
        <v>0.7412240695871134</v>
      </c>
      <c r="L241" s="1" t="s">
        <v>27</v>
      </c>
      <c r="M241" s="1" t="s">
        <v>28</v>
      </c>
      <c r="N241" s="1" t="s">
        <v>367</v>
      </c>
      <c r="O241" s="1" t="s">
        <v>572</v>
      </c>
      <c r="P241" s="1" t="s">
        <v>208</v>
      </c>
      <c r="Q241" s="1" t="s">
        <v>31</v>
      </c>
    </row>
    <row r="242" spans="1:17" x14ac:dyDescent="0.2">
      <c r="A242" s="1" t="s">
        <v>574</v>
      </c>
      <c r="B242" s="1" t="s">
        <v>573</v>
      </c>
      <c r="C242" s="1" t="s">
        <v>24</v>
      </c>
      <c r="D242" s="24">
        <v>205.32499999999999</v>
      </c>
      <c r="E242" s="3">
        <f>Table1[[#This Row],[APRIL 2022 LIST PRICE ]]*0.075</f>
        <v>15.399374999999999</v>
      </c>
      <c r="F242" s="3">
        <f>Table1[[#This Row],[APRIL 2022 LIST PRICE ]]+Table1[[#This Row],[Column1]]</f>
        <v>220.72437499999998</v>
      </c>
      <c r="G242" s="24">
        <f>Table1[[#This Row],[APRIL 2022 LIST PRICE ]]*(1-Table1[[#This Row],[DISCOPUNT %]])</f>
        <v>168.3665</v>
      </c>
      <c r="H242" s="10">
        <v>0.18</v>
      </c>
      <c r="I242" s="3">
        <v>56.613599999999998</v>
      </c>
      <c r="J242" s="3">
        <f>Table1[[#This Row],[PRICE PROPOSAL]]-Table1[[#This Row],[COST]]</f>
        <v>111.75290000000001</v>
      </c>
      <c r="K242" s="10">
        <f>Table1[[#This Row],[PROFIT/LOSS]]/Table1[[#This Row],[PRICE PROPOSAL]]</f>
        <v>0.6637478358224469</v>
      </c>
      <c r="L242" s="1" t="s">
        <v>27</v>
      </c>
      <c r="M242" s="1" t="s">
        <v>28</v>
      </c>
      <c r="N242" s="1" t="s">
        <v>367</v>
      </c>
      <c r="O242" s="1" t="s">
        <v>572</v>
      </c>
      <c r="P242" s="1" t="s">
        <v>208</v>
      </c>
      <c r="Q242" s="1" t="s">
        <v>31</v>
      </c>
    </row>
    <row r="243" spans="1:17" x14ac:dyDescent="0.2">
      <c r="A243" s="1" t="s">
        <v>571</v>
      </c>
      <c r="B243" s="1" t="s">
        <v>570</v>
      </c>
      <c r="C243" s="1" t="s">
        <v>24</v>
      </c>
      <c r="D243" s="24">
        <v>217.15</v>
      </c>
      <c r="E243" s="3">
        <f>Table1[[#This Row],[APRIL 2022 LIST PRICE ]]*0.075</f>
        <v>16.286249999999999</v>
      </c>
      <c r="F243" s="3">
        <f>Table1[[#This Row],[APRIL 2022 LIST PRICE ]]+Table1[[#This Row],[Column1]]</f>
        <v>233.43625</v>
      </c>
      <c r="G243" s="24">
        <f>Table1[[#This Row],[APRIL 2022 LIST PRICE ]]*(1-Table1[[#This Row],[DISCOPUNT %]])</f>
        <v>178.06300000000002</v>
      </c>
      <c r="H243" s="10">
        <v>0.18</v>
      </c>
      <c r="I243" s="3">
        <v>23.846399999999999</v>
      </c>
      <c r="J243" s="3">
        <f>Table1[[#This Row],[PRICE PROPOSAL]]-Table1[[#This Row],[COST]]</f>
        <v>154.21660000000003</v>
      </c>
      <c r="K243" s="10">
        <f>Table1[[#This Row],[PROFIT/LOSS]]/Table1[[#This Row],[PRICE PROPOSAL]]</f>
        <v>0.86607885972942167</v>
      </c>
      <c r="L243" s="1" t="s">
        <v>27</v>
      </c>
      <c r="M243" s="1" t="s">
        <v>28</v>
      </c>
      <c r="N243" s="1" t="s">
        <v>367</v>
      </c>
      <c r="O243" s="1" t="s">
        <v>569</v>
      </c>
      <c r="P243" s="1" t="s">
        <v>208</v>
      </c>
      <c r="Q243" s="1" t="s">
        <v>31</v>
      </c>
    </row>
    <row r="244" spans="1:17" x14ac:dyDescent="0.2">
      <c r="A244" s="1" t="s">
        <v>568</v>
      </c>
      <c r="B244" s="1" t="s">
        <v>567</v>
      </c>
      <c r="C244" s="1" t="s">
        <v>24</v>
      </c>
      <c r="D244" s="24">
        <v>217.15</v>
      </c>
      <c r="E244" s="3">
        <f>Table1[[#This Row],[APRIL 2022 LIST PRICE ]]*0.075</f>
        <v>16.286249999999999</v>
      </c>
      <c r="F244" s="3">
        <f>Table1[[#This Row],[APRIL 2022 LIST PRICE ]]+Table1[[#This Row],[Column1]]</f>
        <v>233.43625</v>
      </c>
      <c r="G244" s="24">
        <f>Table1[[#This Row],[APRIL 2022 LIST PRICE ]]*(1-Table1[[#This Row],[DISCOPUNT %]])</f>
        <v>178.06300000000002</v>
      </c>
      <c r="H244" s="10">
        <v>0.18</v>
      </c>
      <c r="I244" s="3">
        <v>23.846399999999999</v>
      </c>
      <c r="J244" s="3">
        <f>Table1[[#This Row],[PRICE PROPOSAL]]-Table1[[#This Row],[COST]]</f>
        <v>154.21660000000003</v>
      </c>
      <c r="K244" s="10">
        <f>Table1[[#This Row],[PROFIT/LOSS]]/Table1[[#This Row],[PRICE PROPOSAL]]</f>
        <v>0.86607885972942167</v>
      </c>
      <c r="L244" s="1" t="s">
        <v>27</v>
      </c>
      <c r="M244" s="1" t="s">
        <v>28</v>
      </c>
      <c r="N244" s="1" t="s">
        <v>367</v>
      </c>
      <c r="O244" s="1" t="s">
        <v>566</v>
      </c>
      <c r="P244" s="1" t="s">
        <v>208</v>
      </c>
      <c r="Q244" s="1" t="s">
        <v>31</v>
      </c>
    </row>
    <row r="245" spans="1:17" x14ac:dyDescent="0.2">
      <c r="A245" s="1" t="s">
        <v>242</v>
      </c>
      <c r="B245" s="1" t="s">
        <v>241</v>
      </c>
      <c r="C245" s="1" t="s">
        <v>24</v>
      </c>
      <c r="D245" s="24">
        <v>62.35</v>
      </c>
      <c r="E245" s="3">
        <f>Table1[[#This Row],[APRIL 2022 LIST PRICE ]]*0.075</f>
        <v>4.6762499999999996</v>
      </c>
      <c r="F245" s="3">
        <f>Table1[[#This Row],[APRIL 2022 LIST PRICE ]]+Table1[[#This Row],[Column1]]</f>
        <v>67.026250000000005</v>
      </c>
      <c r="G245" s="24">
        <f>Table1[[#This Row],[APRIL 2022 LIST PRICE ]]*(1-Table1[[#This Row],[DISCOPUNT %]])</f>
        <v>51.127000000000002</v>
      </c>
      <c r="H245" s="10">
        <v>0.18</v>
      </c>
      <c r="I245" s="3">
        <v>21.87</v>
      </c>
      <c r="J245" s="3">
        <f>Table1[[#This Row],[PRICE PROPOSAL]]-Table1[[#This Row],[COST]]</f>
        <v>29.257000000000001</v>
      </c>
      <c r="K245" s="10">
        <f>Table1[[#This Row],[PROFIT/LOSS]]/Table1[[#This Row],[PRICE PROPOSAL]]</f>
        <v>0.57224167269740056</v>
      </c>
      <c r="L245" s="1" t="s">
        <v>27</v>
      </c>
      <c r="M245" s="1" t="s">
        <v>28</v>
      </c>
      <c r="N245" s="1" t="s">
        <v>175</v>
      </c>
      <c r="O245" s="1" t="s">
        <v>175</v>
      </c>
      <c r="P245" s="1" t="s">
        <v>208</v>
      </c>
      <c r="Q245" s="1" t="s">
        <v>31</v>
      </c>
    </row>
    <row r="246" spans="1:17" x14ac:dyDescent="0.2">
      <c r="A246" s="1" t="s">
        <v>240</v>
      </c>
      <c r="B246" s="1" t="s">
        <v>239</v>
      </c>
      <c r="C246" s="1" t="s">
        <v>24</v>
      </c>
      <c r="D246" s="24">
        <v>62.35</v>
      </c>
      <c r="E246" s="3">
        <f>Table1[[#This Row],[APRIL 2022 LIST PRICE ]]*0.075</f>
        <v>4.6762499999999996</v>
      </c>
      <c r="F246" s="3">
        <f>Table1[[#This Row],[APRIL 2022 LIST PRICE ]]+Table1[[#This Row],[Column1]]</f>
        <v>67.026250000000005</v>
      </c>
      <c r="G246" s="24">
        <f>Table1[[#This Row],[APRIL 2022 LIST PRICE ]]*(1-Table1[[#This Row],[DISCOPUNT %]])</f>
        <v>51.127000000000002</v>
      </c>
      <c r="H246" s="10">
        <v>0.18</v>
      </c>
      <c r="I246" s="3">
        <v>16.783200000000001</v>
      </c>
      <c r="J246" s="3">
        <f>Table1[[#This Row],[PRICE PROPOSAL]]-Table1[[#This Row],[COST]]</f>
        <v>34.343800000000002</v>
      </c>
      <c r="K246" s="10">
        <f>Table1[[#This Row],[PROFIT/LOSS]]/Table1[[#This Row],[PRICE PROPOSAL]]</f>
        <v>0.67173509104778295</v>
      </c>
      <c r="L246" s="1" t="s">
        <v>27</v>
      </c>
      <c r="M246" s="1" t="s">
        <v>28</v>
      </c>
      <c r="N246" s="1" t="s">
        <v>175</v>
      </c>
      <c r="O246" s="1" t="s">
        <v>175</v>
      </c>
      <c r="P246" s="1" t="s">
        <v>208</v>
      </c>
      <c r="Q246" s="1" t="s">
        <v>31</v>
      </c>
    </row>
    <row r="247" spans="1:17" x14ac:dyDescent="0.2">
      <c r="A247" s="1" t="s">
        <v>238</v>
      </c>
      <c r="B247" s="1" t="s">
        <v>237</v>
      </c>
      <c r="C247" s="1" t="s">
        <v>24</v>
      </c>
      <c r="D247" s="24">
        <v>62.35</v>
      </c>
      <c r="E247" s="3">
        <f>Table1[[#This Row],[APRIL 2022 LIST PRICE ]]*0.075</f>
        <v>4.6762499999999996</v>
      </c>
      <c r="F247" s="3">
        <f>Table1[[#This Row],[APRIL 2022 LIST PRICE ]]+Table1[[#This Row],[Column1]]</f>
        <v>67.026250000000005</v>
      </c>
      <c r="G247" s="24">
        <f>Table1[[#This Row],[APRIL 2022 LIST PRICE ]]*(1-Table1[[#This Row],[DISCOPUNT %]])</f>
        <v>51.127000000000002</v>
      </c>
      <c r="H247" s="10">
        <v>0.18</v>
      </c>
      <c r="I247" s="3">
        <v>21.87</v>
      </c>
      <c r="J247" s="3">
        <f>Table1[[#This Row],[PRICE PROPOSAL]]-Table1[[#This Row],[COST]]</f>
        <v>29.257000000000001</v>
      </c>
      <c r="K247" s="10">
        <f>Table1[[#This Row],[PROFIT/LOSS]]/Table1[[#This Row],[PRICE PROPOSAL]]</f>
        <v>0.57224167269740056</v>
      </c>
      <c r="L247" s="1" t="s">
        <v>27</v>
      </c>
      <c r="M247" s="1" t="s">
        <v>28</v>
      </c>
      <c r="N247" s="1" t="s">
        <v>175</v>
      </c>
      <c r="O247" s="1" t="s">
        <v>175</v>
      </c>
      <c r="P247" s="1" t="s">
        <v>208</v>
      </c>
      <c r="Q247" s="1" t="s">
        <v>31</v>
      </c>
    </row>
    <row r="248" spans="1:17" x14ac:dyDescent="0.2">
      <c r="A248" s="1" t="s">
        <v>236</v>
      </c>
      <c r="B248" s="1" t="s">
        <v>235</v>
      </c>
      <c r="C248" s="1" t="s">
        <v>24</v>
      </c>
      <c r="D248" s="24">
        <v>62.35</v>
      </c>
      <c r="E248" s="3">
        <f>Table1[[#This Row],[APRIL 2022 LIST PRICE ]]*0.075</f>
        <v>4.6762499999999996</v>
      </c>
      <c r="F248" s="3">
        <f>Table1[[#This Row],[APRIL 2022 LIST PRICE ]]+Table1[[#This Row],[Column1]]</f>
        <v>67.026250000000005</v>
      </c>
      <c r="G248" s="24">
        <f>Table1[[#This Row],[APRIL 2022 LIST PRICE ]]*(1-Table1[[#This Row],[DISCOPUNT %]])</f>
        <v>51.127000000000002</v>
      </c>
      <c r="H248" s="10">
        <v>0.18</v>
      </c>
      <c r="I248" s="3">
        <v>16.783200000000001</v>
      </c>
      <c r="J248" s="3">
        <f>Table1[[#This Row],[PRICE PROPOSAL]]-Table1[[#This Row],[COST]]</f>
        <v>34.343800000000002</v>
      </c>
      <c r="K248" s="10">
        <f>Table1[[#This Row],[PROFIT/LOSS]]/Table1[[#This Row],[PRICE PROPOSAL]]</f>
        <v>0.67173509104778295</v>
      </c>
      <c r="L248" s="1" t="s">
        <v>27</v>
      </c>
      <c r="M248" s="1" t="s">
        <v>28</v>
      </c>
      <c r="N248" s="1" t="s">
        <v>175</v>
      </c>
      <c r="O248" s="1" t="s">
        <v>175</v>
      </c>
      <c r="P248" s="1" t="s">
        <v>208</v>
      </c>
      <c r="Q248" s="1" t="s">
        <v>31</v>
      </c>
    </row>
    <row r="249" spans="1:17" x14ac:dyDescent="0.2">
      <c r="A249" s="1" t="s">
        <v>234</v>
      </c>
      <c r="B249" s="1" t="s">
        <v>233</v>
      </c>
      <c r="C249" s="1" t="s">
        <v>24</v>
      </c>
      <c r="D249" s="24">
        <v>62.35</v>
      </c>
      <c r="E249" s="3">
        <f>Table1[[#This Row],[APRIL 2022 LIST PRICE ]]*0.075</f>
        <v>4.6762499999999996</v>
      </c>
      <c r="F249" s="3">
        <f>Table1[[#This Row],[APRIL 2022 LIST PRICE ]]+Table1[[#This Row],[Column1]]</f>
        <v>67.026250000000005</v>
      </c>
      <c r="G249" s="24">
        <f>Table1[[#This Row],[APRIL 2022 LIST PRICE ]]*(1-Table1[[#This Row],[DISCOPUNT %]])</f>
        <v>51.127000000000002</v>
      </c>
      <c r="H249" s="10">
        <v>0.18</v>
      </c>
      <c r="I249" s="3">
        <v>2.9159999999999999</v>
      </c>
      <c r="J249" s="3">
        <f>Table1[[#This Row],[PRICE PROPOSAL]]-Table1[[#This Row],[COST]]</f>
        <v>48.211000000000006</v>
      </c>
      <c r="K249" s="10">
        <f>Table1[[#This Row],[PROFIT/LOSS]]/Table1[[#This Row],[PRICE PROPOSAL]]</f>
        <v>0.94296555635965351</v>
      </c>
      <c r="L249" s="1" t="s">
        <v>27</v>
      </c>
      <c r="M249" s="1" t="s">
        <v>28</v>
      </c>
      <c r="N249" s="1" t="s">
        <v>175</v>
      </c>
      <c r="O249" s="1" t="s">
        <v>175</v>
      </c>
      <c r="P249" s="1" t="s">
        <v>208</v>
      </c>
      <c r="Q249" s="1" t="s">
        <v>31</v>
      </c>
    </row>
    <row r="250" spans="1:17" x14ac:dyDescent="0.2">
      <c r="A250" s="1" t="s">
        <v>232</v>
      </c>
      <c r="B250" s="1" t="s">
        <v>231</v>
      </c>
      <c r="C250" s="1" t="s">
        <v>24</v>
      </c>
      <c r="D250" s="24">
        <v>62.35</v>
      </c>
      <c r="E250" s="3">
        <f>Table1[[#This Row],[APRIL 2022 LIST PRICE ]]*0.075</f>
        <v>4.6762499999999996</v>
      </c>
      <c r="F250" s="3">
        <f>Table1[[#This Row],[APRIL 2022 LIST PRICE ]]+Table1[[#This Row],[Column1]]</f>
        <v>67.026250000000005</v>
      </c>
      <c r="G250" s="24">
        <f>Table1[[#This Row],[APRIL 2022 LIST PRICE ]]*(1-Table1[[#This Row],[DISCOPUNT %]])</f>
        <v>51.127000000000002</v>
      </c>
      <c r="H250" s="10">
        <v>0.18</v>
      </c>
      <c r="I250" s="3">
        <v>17.377199999999998</v>
      </c>
      <c r="J250" s="3">
        <f>Table1[[#This Row],[PRICE PROPOSAL]]-Table1[[#This Row],[COST]]</f>
        <v>33.749800000000008</v>
      </c>
      <c r="K250" s="10">
        <f>Table1[[#This Row],[PROFIT/LOSS]]/Table1[[#This Row],[PRICE PROPOSAL]]</f>
        <v>0.66011696363956429</v>
      </c>
      <c r="L250" s="1" t="s">
        <v>27</v>
      </c>
      <c r="M250" s="1" t="s">
        <v>28</v>
      </c>
      <c r="N250" s="1" t="s">
        <v>175</v>
      </c>
      <c r="O250" s="1" t="s">
        <v>175</v>
      </c>
      <c r="P250" s="1" t="s">
        <v>208</v>
      </c>
      <c r="Q250" s="1" t="s">
        <v>31</v>
      </c>
    </row>
    <row r="251" spans="1:17" x14ac:dyDescent="0.2">
      <c r="A251" s="1" t="s">
        <v>230</v>
      </c>
      <c r="B251" s="1" t="s">
        <v>229</v>
      </c>
      <c r="C251" s="1" t="s">
        <v>24</v>
      </c>
      <c r="D251" s="24">
        <v>62.35</v>
      </c>
      <c r="E251" s="3">
        <f>Table1[[#This Row],[APRIL 2022 LIST PRICE ]]*0.075</f>
        <v>4.6762499999999996</v>
      </c>
      <c r="F251" s="3">
        <f>Table1[[#This Row],[APRIL 2022 LIST PRICE ]]+Table1[[#This Row],[Column1]]</f>
        <v>67.026250000000005</v>
      </c>
      <c r="G251" s="24">
        <f>Table1[[#This Row],[APRIL 2022 LIST PRICE ]]*(1-Table1[[#This Row],[DISCOPUNT %]])</f>
        <v>51.127000000000002</v>
      </c>
      <c r="H251" s="10">
        <v>0.18</v>
      </c>
      <c r="I251" s="3">
        <v>24.3</v>
      </c>
      <c r="J251" s="3">
        <f>Table1[[#This Row],[PRICE PROPOSAL]]-Table1[[#This Row],[COST]]</f>
        <v>26.827000000000002</v>
      </c>
      <c r="K251" s="10">
        <f>Table1[[#This Row],[PROFIT/LOSS]]/Table1[[#This Row],[PRICE PROPOSAL]]</f>
        <v>0.52471296966377845</v>
      </c>
      <c r="L251" s="1" t="s">
        <v>27</v>
      </c>
      <c r="M251" s="1" t="s">
        <v>28</v>
      </c>
      <c r="N251" s="1" t="s">
        <v>175</v>
      </c>
      <c r="O251" s="1" t="s">
        <v>175</v>
      </c>
      <c r="P251" s="1" t="s">
        <v>208</v>
      </c>
      <c r="Q251" s="1" t="s">
        <v>31</v>
      </c>
    </row>
    <row r="252" spans="1:17" x14ac:dyDescent="0.2">
      <c r="A252" s="1" t="s">
        <v>228</v>
      </c>
      <c r="B252" s="1" t="s">
        <v>227</v>
      </c>
      <c r="C252" s="1" t="s">
        <v>24</v>
      </c>
      <c r="D252" s="24">
        <v>62.35</v>
      </c>
      <c r="E252" s="3">
        <f>Table1[[#This Row],[APRIL 2022 LIST PRICE ]]*0.075</f>
        <v>4.6762499999999996</v>
      </c>
      <c r="F252" s="3">
        <f>Table1[[#This Row],[APRIL 2022 LIST PRICE ]]+Table1[[#This Row],[Column1]]</f>
        <v>67.026250000000005</v>
      </c>
      <c r="G252" s="24">
        <f>Table1[[#This Row],[APRIL 2022 LIST PRICE ]]*(1-Table1[[#This Row],[DISCOPUNT %]])</f>
        <v>51.127000000000002</v>
      </c>
      <c r="H252" s="10">
        <v>0.18</v>
      </c>
      <c r="I252" s="3">
        <v>17.9712</v>
      </c>
      <c r="J252" s="3">
        <f>Table1[[#This Row],[PRICE PROPOSAL]]-Table1[[#This Row],[COST]]</f>
        <v>33.155799999999999</v>
      </c>
      <c r="K252" s="10">
        <f>Table1[[#This Row],[PROFIT/LOSS]]/Table1[[#This Row],[PRICE PROPOSAL]]</f>
        <v>0.64849883623134541</v>
      </c>
      <c r="L252" s="1" t="s">
        <v>27</v>
      </c>
      <c r="M252" s="1" t="s">
        <v>28</v>
      </c>
      <c r="N252" s="1" t="s">
        <v>175</v>
      </c>
      <c r="O252" s="1" t="s">
        <v>175</v>
      </c>
      <c r="P252" s="1" t="s">
        <v>208</v>
      </c>
      <c r="Q252" s="1" t="s">
        <v>31</v>
      </c>
    </row>
    <row r="253" spans="1:17" x14ac:dyDescent="0.2">
      <c r="A253" s="1" t="s">
        <v>226</v>
      </c>
      <c r="B253" s="1" t="s">
        <v>225</v>
      </c>
      <c r="C253" s="1" t="s">
        <v>24</v>
      </c>
      <c r="D253" s="24">
        <v>62.35</v>
      </c>
      <c r="E253" s="3">
        <f>Table1[[#This Row],[APRIL 2022 LIST PRICE ]]*0.075</f>
        <v>4.6762499999999996</v>
      </c>
      <c r="F253" s="3">
        <f>Table1[[#This Row],[APRIL 2022 LIST PRICE ]]+Table1[[#This Row],[Column1]]</f>
        <v>67.026250000000005</v>
      </c>
      <c r="G253" s="24">
        <f>Table1[[#This Row],[APRIL 2022 LIST PRICE ]]*(1-Table1[[#This Row],[DISCOPUNT %]])</f>
        <v>51.127000000000002</v>
      </c>
      <c r="H253" s="10">
        <v>0.18</v>
      </c>
      <c r="I253" s="3">
        <v>24.3</v>
      </c>
      <c r="J253" s="3">
        <f>Table1[[#This Row],[PRICE PROPOSAL]]-Table1[[#This Row],[COST]]</f>
        <v>26.827000000000002</v>
      </c>
      <c r="K253" s="10">
        <f>Table1[[#This Row],[PROFIT/LOSS]]/Table1[[#This Row],[PRICE PROPOSAL]]</f>
        <v>0.52471296966377845</v>
      </c>
      <c r="L253" s="1" t="s">
        <v>27</v>
      </c>
      <c r="M253" s="1" t="s">
        <v>28</v>
      </c>
      <c r="N253" s="1" t="s">
        <v>175</v>
      </c>
      <c r="O253" s="1" t="s">
        <v>175</v>
      </c>
      <c r="P253" s="1" t="s">
        <v>208</v>
      </c>
      <c r="Q253" s="1" t="s">
        <v>31</v>
      </c>
    </row>
    <row r="254" spans="1:17" x14ac:dyDescent="0.2">
      <c r="A254" s="1" t="s">
        <v>222</v>
      </c>
      <c r="B254" s="1" t="s">
        <v>221</v>
      </c>
      <c r="C254" s="1" t="s">
        <v>24</v>
      </c>
      <c r="D254" s="24">
        <v>62.35</v>
      </c>
      <c r="E254" s="3">
        <f>Table1[[#This Row],[APRIL 2022 LIST PRICE ]]*0.075</f>
        <v>4.6762499999999996</v>
      </c>
      <c r="F254" s="3">
        <f>Table1[[#This Row],[APRIL 2022 LIST PRICE ]]+Table1[[#This Row],[Column1]]</f>
        <v>67.026250000000005</v>
      </c>
      <c r="G254" s="24">
        <f>Table1[[#This Row],[APRIL 2022 LIST PRICE ]]*(1-Table1[[#This Row],[DISCOPUNT %]])</f>
        <v>51.127000000000002</v>
      </c>
      <c r="H254" s="10">
        <v>0.18</v>
      </c>
      <c r="I254" s="3">
        <v>18.565200000000001</v>
      </c>
      <c r="J254" s="3">
        <f>Table1[[#This Row],[PRICE PROPOSAL]]-Table1[[#This Row],[COST]]</f>
        <v>32.561800000000005</v>
      </c>
      <c r="K254" s="10">
        <f>Table1[[#This Row],[PROFIT/LOSS]]/Table1[[#This Row],[PRICE PROPOSAL]]</f>
        <v>0.63688070882312675</v>
      </c>
      <c r="L254" s="1" t="s">
        <v>27</v>
      </c>
      <c r="M254" s="1" t="s">
        <v>28</v>
      </c>
      <c r="N254" s="1" t="s">
        <v>175</v>
      </c>
      <c r="O254" s="1" t="s">
        <v>175</v>
      </c>
      <c r="P254" s="1" t="s">
        <v>208</v>
      </c>
      <c r="Q254" s="1" t="s">
        <v>31</v>
      </c>
    </row>
    <row r="255" spans="1:17" x14ac:dyDescent="0.2">
      <c r="A255" s="1" t="s">
        <v>220</v>
      </c>
      <c r="B255" s="1" t="s">
        <v>219</v>
      </c>
      <c r="C255" s="1" t="s">
        <v>24</v>
      </c>
      <c r="D255" s="24">
        <v>62.35</v>
      </c>
      <c r="E255" s="3">
        <f>Table1[[#This Row],[APRIL 2022 LIST PRICE ]]*0.075</f>
        <v>4.6762499999999996</v>
      </c>
      <c r="F255" s="3">
        <f>Table1[[#This Row],[APRIL 2022 LIST PRICE ]]+Table1[[#This Row],[Column1]]</f>
        <v>67.026250000000005</v>
      </c>
      <c r="G255" s="24">
        <f>Table1[[#This Row],[APRIL 2022 LIST PRICE ]]*(1-Table1[[#This Row],[DISCOPUNT %]])</f>
        <v>51.127000000000002</v>
      </c>
      <c r="H255" s="10">
        <v>0.18</v>
      </c>
      <c r="I255" s="3">
        <v>21.686399999999999</v>
      </c>
      <c r="J255" s="3">
        <f>Table1[[#This Row],[PRICE PROPOSAL]]-Table1[[#This Row],[COST]]</f>
        <v>29.440600000000003</v>
      </c>
      <c r="K255" s="10">
        <f>Table1[[#This Row],[PROFIT/LOSS]]/Table1[[#This Row],[PRICE PROPOSAL]]</f>
        <v>0.57583273025994097</v>
      </c>
      <c r="L255" s="1" t="s">
        <v>27</v>
      </c>
      <c r="M255" s="1" t="s">
        <v>28</v>
      </c>
      <c r="N255" s="1" t="s">
        <v>175</v>
      </c>
      <c r="O255" s="1" t="s">
        <v>175</v>
      </c>
      <c r="P255" s="1" t="s">
        <v>208</v>
      </c>
      <c r="Q255" s="1" t="s">
        <v>31</v>
      </c>
    </row>
    <row r="256" spans="1:17" x14ac:dyDescent="0.2">
      <c r="A256" s="1" t="s">
        <v>216</v>
      </c>
      <c r="B256" s="1" t="s">
        <v>215</v>
      </c>
      <c r="C256" s="1" t="s">
        <v>24</v>
      </c>
      <c r="D256" s="24">
        <v>62.35</v>
      </c>
      <c r="E256" s="3">
        <f>Table1[[#This Row],[APRIL 2022 LIST PRICE ]]*0.075</f>
        <v>4.6762499999999996</v>
      </c>
      <c r="F256" s="3">
        <f>Table1[[#This Row],[APRIL 2022 LIST PRICE ]]+Table1[[#This Row],[Column1]]</f>
        <v>67.026250000000005</v>
      </c>
      <c r="G256" s="24">
        <f>Table1[[#This Row],[APRIL 2022 LIST PRICE ]]*(1-Table1[[#This Row],[DISCOPUNT %]])</f>
        <v>51.127000000000002</v>
      </c>
      <c r="H256" s="10">
        <v>0.18</v>
      </c>
      <c r="I256" s="3">
        <v>21.092400000000001</v>
      </c>
      <c r="J256" s="3">
        <f>Table1[[#This Row],[PRICE PROPOSAL]]-Table1[[#This Row],[COST]]</f>
        <v>30.034600000000001</v>
      </c>
      <c r="K256" s="10">
        <f>Table1[[#This Row],[PROFIT/LOSS]]/Table1[[#This Row],[PRICE PROPOSAL]]</f>
        <v>0.58745085766815963</v>
      </c>
      <c r="L256" s="1" t="s">
        <v>27</v>
      </c>
      <c r="M256" s="1" t="s">
        <v>28</v>
      </c>
      <c r="N256" s="1" t="s">
        <v>175</v>
      </c>
      <c r="O256" s="1" t="s">
        <v>175</v>
      </c>
      <c r="P256" s="1" t="s">
        <v>208</v>
      </c>
      <c r="Q256" s="1" t="s">
        <v>31</v>
      </c>
    </row>
    <row r="257" spans="1:17" x14ac:dyDescent="0.2">
      <c r="A257" s="1" t="s">
        <v>214</v>
      </c>
      <c r="B257" s="1" t="s">
        <v>213</v>
      </c>
      <c r="C257" s="1" t="s">
        <v>24</v>
      </c>
      <c r="D257" s="24">
        <v>62.35</v>
      </c>
      <c r="E257" s="3">
        <f>Table1[[#This Row],[APRIL 2022 LIST PRICE ]]*0.075</f>
        <v>4.6762499999999996</v>
      </c>
      <c r="F257" s="3">
        <f>Table1[[#This Row],[APRIL 2022 LIST PRICE ]]+Table1[[#This Row],[Column1]]</f>
        <v>67.026250000000005</v>
      </c>
      <c r="G257" s="24">
        <f>Table1[[#This Row],[APRIL 2022 LIST PRICE ]]*(1-Table1[[#This Row],[DISCOPUNT %]])</f>
        <v>51.127000000000002</v>
      </c>
      <c r="H257" s="10">
        <v>0.18</v>
      </c>
      <c r="I257" s="3">
        <v>24.2028</v>
      </c>
      <c r="J257" s="3">
        <f>Table1[[#This Row],[PRICE PROPOSAL]]-Table1[[#This Row],[COST]]</f>
        <v>26.924200000000003</v>
      </c>
      <c r="K257" s="10">
        <f>Table1[[#This Row],[PROFIT/LOSS]]/Table1[[#This Row],[PRICE PROPOSAL]]</f>
        <v>0.52661411778512335</v>
      </c>
      <c r="L257" s="1" t="s">
        <v>27</v>
      </c>
      <c r="M257" s="1" t="s">
        <v>28</v>
      </c>
      <c r="N257" s="1" t="s">
        <v>175</v>
      </c>
      <c r="O257" s="1" t="s">
        <v>175</v>
      </c>
      <c r="P257" s="1" t="s">
        <v>208</v>
      </c>
      <c r="Q257" s="1" t="s">
        <v>31</v>
      </c>
    </row>
    <row r="258" spans="1:17" x14ac:dyDescent="0.2">
      <c r="A258" s="1" t="s">
        <v>212</v>
      </c>
      <c r="B258" s="1" t="s">
        <v>211</v>
      </c>
      <c r="C258" s="1" t="s">
        <v>24</v>
      </c>
      <c r="D258" s="24">
        <v>63.424999999999997</v>
      </c>
      <c r="E258" s="3">
        <f>Table1[[#This Row],[APRIL 2022 LIST PRICE ]]*0.075</f>
        <v>4.756875</v>
      </c>
      <c r="F258" s="3">
        <f>Table1[[#This Row],[APRIL 2022 LIST PRICE ]]+Table1[[#This Row],[Column1]]</f>
        <v>68.181874999999991</v>
      </c>
      <c r="G258" s="24">
        <f>Table1[[#This Row],[APRIL 2022 LIST PRICE ]]*(1-Table1[[#This Row],[DISCOPUNT %]])</f>
        <v>52.008500000000005</v>
      </c>
      <c r="H258" s="10">
        <v>0.18</v>
      </c>
      <c r="I258" s="3">
        <v>41.31</v>
      </c>
      <c r="J258" s="3">
        <f>Table1[[#This Row],[PRICE PROPOSAL]]-Table1[[#This Row],[COST]]</f>
        <v>10.698500000000003</v>
      </c>
      <c r="K258" s="10">
        <f>Table1[[#This Row],[PROFIT/LOSS]]/Table1[[#This Row],[PRICE PROPOSAL]]</f>
        <v>0.20570675947200942</v>
      </c>
      <c r="L258" s="1" t="s">
        <v>27</v>
      </c>
      <c r="M258" s="1" t="s">
        <v>28</v>
      </c>
      <c r="N258" s="1" t="s">
        <v>175</v>
      </c>
      <c r="O258" s="1" t="s">
        <v>175</v>
      </c>
      <c r="P258" s="1" t="s">
        <v>208</v>
      </c>
      <c r="Q258" s="1" t="s">
        <v>31</v>
      </c>
    </row>
    <row r="259" spans="1:17" x14ac:dyDescent="0.2">
      <c r="A259" s="1" t="s">
        <v>210</v>
      </c>
      <c r="B259" s="1" t="s">
        <v>209</v>
      </c>
      <c r="C259" s="1" t="s">
        <v>24</v>
      </c>
      <c r="D259" s="24">
        <v>62.35</v>
      </c>
      <c r="E259" s="3">
        <f>Table1[[#This Row],[APRIL 2022 LIST PRICE ]]*0.075</f>
        <v>4.6762499999999996</v>
      </c>
      <c r="F259" s="3">
        <f>Table1[[#This Row],[APRIL 2022 LIST PRICE ]]+Table1[[#This Row],[Column1]]</f>
        <v>67.026250000000005</v>
      </c>
      <c r="G259" s="24">
        <f>Table1[[#This Row],[APRIL 2022 LIST PRICE ]]*(1-Table1[[#This Row],[DISCOPUNT %]])</f>
        <v>51.127000000000002</v>
      </c>
      <c r="H259" s="10">
        <v>0.18</v>
      </c>
      <c r="I259" s="3">
        <v>32.378399999999999</v>
      </c>
      <c r="J259" s="3">
        <f>Table1[[#This Row],[PRICE PROPOSAL]]-Table1[[#This Row],[COST]]</f>
        <v>18.748600000000003</v>
      </c>
      <c r="K259" s="10">
        <f>Table1[[#This Row],[PROFIT/LOSS]]/Table1[[#This Row],[PRICE PROPOSAL]]</f>
        <v>0.3667064369120035</v>
      </c>
      <c r="L259" s="1" t="s">
        <v>27</v>
      </c>
      <c r="M259" s="1" t="s">
        <v>28</v>
      </c>
      <c r="N259" s="1" t="s">
        <v>175</v>
      </c>
      <c r="O259" s="1" t="s">
        <v>175</v>
      </c>
      <c r="P259" s="1" t="s">
        <v>208</v>
      </c>
      <c r="Q259" s="1" t="s">
        <v>31</v>
      </c>
    </row>
    <row r="260" spans="1:17" x14ac:dyDescent="0.2">
      <c r="A260" s="1" t="s">
        <v>915</v>
      </c>
      <c r="B260" s="1" t="s">
        <v>914</v>
      </c>
      <c r="C260" s="1" t="s">
        <v>24</v>
      </c>
      <c r="D260" s="24">
        <v>274.125</v>
      </c>
      <c r="E260" s="3">
        <f>Table1[[#This Row],[APRIL 2022 LIST PRICE ]]*0.075</f>
        <v>20.559374999999999</v>
      </c>
      <c r="F260" s="3">
        <f>Table1[[#This Row],[APRIL 2022 LIST PRICE ]]+Table1[[#This Row],[Column1]]</f>
        <v>294.68437499999999</v>
      </c>
      <c r="G260" s="24">
        <f>Table1[[#This Row],[APRIL 2022 LIST PRICE ]]*(1-Table1[[#This Row],[DISCOPUNT %]])</f>
        <v>233.00624999999999</v>
      </c>
      <c r="H260" s="12">
        <v>0.15</v>
      </c>
      <c r="I260" s="3">
        <v>108</v>
      </c>
      <c r="J260" s="3">
        <f>Table1[[#This Row],[PRICE PROPOSAL]]-Table1[[#This Row],[COST]]</f>
        <v>125.00624999999999</v>
      </c>
      <c r="K260" s="12">
        <f>Table1[[#This Row],[PROFIT/LOSS]]/Table1[[#This Row],[PRICE PROPOSAL]]</f>
        <v>0.53649311981974734</v>
      </c>
      <c r="L260" s="1" t="s">
        <v>27</v>
      </c>
      <c r="M260" s="1" t="s">
        <v>28</v>
      </c>
      <c r="N260" s="1" t="s">
        <v>563</v>
      </c>
      <c r="O260" s="1" t="s">
        <v>538</v>
      </c>
      <c r="P260" s="1" t="s">
        <v>667</v>
      </c>
      <c r="Q260" s="1" t="s">
        <v>31</v>
      </c>
    </row>
    <row r="261" spans="1:17" x14ac:dyDescent="0.2">
      <c r="A261" s="1" t="s">
        <v>670</v>
      </c>
      <c r="B261" s="1" t="s">
        <v>669</v>
      </c>
      <c r="C261" s="1" t="s">
        <v>24</v>
      </c>
      <c r="D261" s="24">
        <v>607.375</v>
      </c>
      <c r="E261" s="3">
        <f>Table1[[#This Row],[APRIL 2022 LIST PRICE ]]*0.075</f>
        <v>45.553125000000001</v>
      </c>
      <c r="F261" s="3">
        <f>Table1[[#This Row],[APRIL 2022 LIST PRICE ]]+Table1[[#This Row],[Column1]]</f>
        <v>652.92812500000002</v>
      </c>
      <c r="G261" s="24">
        <f>Table1[[#This Row],[APRIL 2022 LIST PRICE ]]*(1-Table1[[#This Row],[DISCOPUNT %]])</f>
        <v>516.26874999999995</v>
      </c>
      <c r="H261" s="12">
        <v>0.15</v>
      </c>
      <c r="I261" s="3">
        <v>254.10901999999999</v>
      </c>
      <c r="J261" s="3">
        <f>Table1[[#This Row],[PRICE PROPOSAL]]-Table1[[#This Row],[COST]]</f>
        <v>262.15972999999997</v>
      </c>
      <c r="K261" s="12">
        <f>Table1[[#This Row],[PROFIT/LOSS]]/Table1[[#This Row],[PRICE PROPOSAL]]</f>
        <v>0.50779701463627225</v>
      </c>
      <c r="L261" s="1" t="s">
        <v>27</v>
      </c>
      <c r="M261" s="1" t="s">
        <v>28</v>
      </c>
      <c r="N261" s="1" t="s">
        <v>538</v>
      </c>
      <c r="O261" s="1" t="s">
        <v>668</v>
      </c>
      <c r="P261" s="1" t="s">
        <v>667</v>
      </c>
      <c r="Q261" s="1" t="s">
        <v>31</v>
      </c>
    </row>
    <row r="262" spans="1:17" x14ac:dyDescent="0.2">
      <c r="A262" s="1" t="s">
        <v>673</v>
      </c>
      <c r="B262" s="1" t="s">
        <v>672</v>
      </c>
      <c r="C262" s="1" t="s">
        <v>24</v>
      </c>
      <c r="D262" s="24">
        <v>470.85</v>
      </c>
      <c r="E262" s="3">
        <f>Table1[[#This Row],[APRIL 2022 LIST PRICE ]]*0.075</f>
        <v>35.313749999999999</v>
      </c>
      <c r="F262" s="3">
        <f>Table1[[#This Row],[APRIL 2022 LIST PRICE ]]+Table1[[#This Row],[Column1]]</f>
        <v>506.16375000000005</v>
      </c>
      <c r="G262" s="24">
        <f>Table1[[#This Row],[APRIL 2022 LIST PRICE ]]*(1-Table1[[#This Row],[DISCOPUNT %]])</f>
        <v>386.09700000000004</v>
      </c>
      <c r="H262" s="10">
        <v>0.18</v>
      </c>
      <c r="I262" s="3">
        <v>155.64959999999999</v>
      </c>
      <c r="J262" s="3">
        <f>Table1[[#This Row],[PRICE PROPOSAL]]-Table1[[#This Row],[COST]]</f>
        <v>230.44740000000004</v>
      </c>
      <c r="K262" s="10">
        <f>Table1[[#This Row],[PROFIT/LOSS]]/Table1[[#This Row],[PRICE PROPOSAL]]</f>
        <v>0.59686400049728439</v>
      </c>
      <c r="L262" s="1" t="s">
        <v>27</v>
      </c>
      <c r="M262" s="1" t="s">
        <v>28</v>
      </c>
      <c r="N262" s="1" t="s">
        <v>538</v>
      </c>
      <c r="O262" s="1" t="s">
        <v>671</v>
      </c>
      <c r="P262" s="1" t="s">
        <v>494</v>
      </c>
      <c r="Q262" s="1" t="s">
        <v>31</v>
      </c>
    </row>
    <row r="263" spans="1:17" x14ac:dyDescent="0.2">
      <c r="A263" s="1" t="s">
        <v>666</v>
      </c>
      <c r="B263" s="1" t="s">
        <v>665</v>
      </c>
      <c r="C263" s="1" t="s">
        <v>24</v>
      </c>
      <c r="D263" s="24">
        <v>598.77499999999998</v>
      </c>
      <c r="E263" s="3">
        <f>Table1[[#This Row],[APRIL 2022 LIST PRICE ]]*0.075</f>
        <v>44.908124999999998</v>
      </c>
      <c r="F263" s="3">
        <f>Table1[[#This Row],[APRIL 2022 LIST PRICE ]]+Table1[[#This Row],[Column1]]</f>
        <v>643.68312500000002</v>
      </c>
      <c r="G263" s="24">
        <f>Table1[[#This Row],[APRIL 2022 LIST PRICE ]]*(1-Table1[[#This Row],[DISCOPUNT %]])</f>
        <v>490.99549999999999</v>
      </c>
      <c r="H263" s="10">
        <v>0.18</v>
      </c>
      <c r="I263" s="3">
        <v>313.2</v>
      </c>
      <c r="J263" s="3">
        <f>Table1[[#This Row],[PRICE PROPOSAL]]-Table1[[#This Row],[COST]]</f>
        <v>177.7955</v>
      </c>
      <c r="K263" s="10">
        <f>Table1[[#This Row],[PROFIT/LOSS]]/Table1[[#This Row],[PRICE PROPOSAL]]</f>
        <v>0.36211228005144652</v>
      </c>
      <c r="L263" s="1" t="s">
        <v>27</v>
      </c>
      <c r="M263" s="1" t="s">
        <v>28</v>
      </c>
      <c r="N263" s="1" t="s">
        <v>248</v>
      </c>
      <c r="O263" s="1" t="s">
        <v>244</v>
      </c>
      <c r="P263" s="1" t="s">
        <v>664</v>
      </c>
      <c r="Q263" s="1" t="s">
        <v>31</v>
      </c>
    </row>
    <row r="264" spans="1:17" x14ac:dyDescent="0.2">
      <c r="A264" s="1" t="s">
        <v>1064</v>
      </c>
      <c r="B264" s="1" t="s">
        <v>1063</v>
      </c>
      <c r="C264" s="1" t="s">
        <v>24</v>
      </c>
      <c r="D264" s="24">
        <v>1028.7750000000001</v>
      </c>
      <c r="E264" s="3">
        <f>Table1[[#This Row],[APRIL 2022 LIST PRICE ]]*0.075</f>
        <v>77.158124999999998</v>
      </c>
      <c r="F264" s="3">
        <f>Table1[[#This Row],[APRIL 2022 LIST PRICE ]]+Table1[[#This Row],[Column1]]</f>
        <v>1105.933125</v>
      </c>
      <c r="G264" s="24">
        <f>Table1[[#This Row],[APRIL 2022 LIST PRICE ]]*(1-Table1[[#This Row],[DISCOPUNT %]])</f>
        <v>843.59550000000013</v>
      </c>
      <c r="H264" s="10">
        <v>0.18</v>
      </c>
      <c r="I264" s="3">
        <v>378</v>
      </c>
      <c r="J264" s="3">
        <f>Table1[[#This Row],[PRICE PROPOSAL]]-Table1[[#This Row],[COST]]</f>
        <v>465.59550000000013</v>
      </c>
      <c r="K264" s="10">
        <f>Table1[[#This Row],[PROFIT/LOSS]]/Table1[[#This Row],[PRICE PROPOSAL]]</f>
        <v>0.55191795119817499</v>
      </c>
      <c r="L264" s="1" t="s">
        <v>27</v>
      </c>
      <c r="M264" s="1" t="s">
        <v>28</v>
      </c>
      <c r="N264" s="1" t="s">
        <v>563</v>
      </c>
      <c r="O264" s="1" t="s">
        <v>562</v>
      </c>
      <c r="P264" s="1" t="s">
        <v>261</v>
      </c>
      <c r="Q264" s="1" t="s">
        <v>31</v>
      </c>
    </row>
    <row r="265" spans="1:17" x14ac:dyDescent="0.2">
      <c r="A265" s="1" t="s">
        <v>1062</v>
      </c>
      <c r="B265" s="1" t="s">
        <v>1061</v>
      </c>
      <c r="C265" s="1" t="s">
        <v>24</v>
      </c>
      <c r="D265" s="24">
        <v>1028.7750000000001</v>
      </c>
      <c r="E265" s="3">
        <f>Table1[[#This Row],[APRIL 2022 LIST PRICE ]]*0.075</f>
        <v>77.158124999999998</v>
      </c>
      <c r="F265" s="3">
        <f>Table1[[#This Row],[APRIL 2022 LIST PRICE ]]+Table1[[#This Row],[Column1]]</f>
        <v>1105.933125</v>
      </c>
      <c r="G265" s="24">
        <f>Table1[[#This Row],[APRIL 2022 LIST PRICE ]]*(1-Table1[[#This Row],[DISCOPUNT %]])</f>
        <v>843.59550000000013</v>
      </c>
      <c r="H265" s="10">
        <v>0.18</v>
      </c>
      <c r="I265" s="3">
        <v>415.8</v>
      </c>
      <c r="J265" s="3">
        <f>Table1[[#This Row],[PRICE PROPOSAL]]-Table1[[#This Row],[COST]]</f>
        <v>427.79550000000012</v>
      </c>
      <c r="K265" s="10">
        <f>Table1[[#This Row],[PROFIT/LOSS]]/Table1[[#This Row],[PRICE PROPOSAL]]</f>
        <v>0.50710974631799255</v>
      </c>
      <c r="L265" s="1" t="s">
        <v>27</v>
      </c>
      <c r="M265" s="1" t="s">
        <v>28</v>
      </c>
      <c r="N265" s="1" t="s">
        <v>563</v>
      </c>
      <c r="O265" s="1" t="s">
        <v>562</v>
      </c>
      <c r="P265" s="1" t="s">
        <v>261</v>
      </c>
      <c r="Q265" s="1" t="s">
        <v>31</v>
      </c>
    </row>
    <row r="266" spans="1:17" x14ac:dyDescent="0.2">
      <c r="A266" s="1" t="s">
        <v>1054</v>
      </c>
      <c r="B266" s="1" t="s">
        <v>1053</v>
      </c>
      <c r="C266" s="1" t="s">
        <v>24</v>
      </c>
      <c r="D266" s="24">
        <v>578.35</v>
      </c>
      <c r="E266" s="3">
        <f>Table1[[#This Row],[APRIL 2022 LIST PRICE ]]*0.075</f>
        <v>43.376249999999999</v>
      </c>
      <c r="F266" s="3">
        <f>Table1[[#This Row],[APRIL 2022 LIST PRICE ]]+Table1[[#This Row],[Column1]]</f>
        <v>621.72625000000005</v>
      </c>
      <c r="G266" s="24">
        <f>Table1[[#This Row],[APRIL 2022 LIST PRICE ]]*(1-Table1[[#This Row],[DISCOPUNT %]])</f>
        <v>474.24700000000007</v>
      </c>
      <c r="H266" s="10">
        <v>0.18</v>
      </c>
      <c r="I266" s="3">
        <v>297</v>
      </c>
      <c r="J266" s="3">
        <f>Table1[[#This Row],[PRICE PROPOSAL]]-Table1[[#This Row],[COST]]</f>
        <v>177.24700000000007</v>
      </c>
      <c r="K266" s="10">
        <f>Table1[[#This Row],[PROFIT/LOSS]]/Table1[[#This Row],[PRICE PROPOSAL]]</f>
        <v>0.37374406163876639</v>
      </c>
      <c r="L266" s="1" t="s">
        <v>27</v>
      </c>
      <c r="M266" s="1" t="s">
        <v>28</v>
      </c>
      <c r="N266" s="1" t="s">
        <v>563</v>
      </c>
      <c r="O266" s="1" t="s">
        <v>538</v>
      </c>
      <c r="P266" s="1" t="s">
        <v>261</v>
      </c>
      <c r="Q266" s="1" t="s">
        <v>31</v>
      </c>
    </row>
    <row r="267" spans="1:17" x14ac:dyDescent="0.2">
      <c r="A267" s="1" t="s">
        <v>1050</v>
      </c>
      <c r="B267" s="1" t="s">
        <v>1049</v>
      </c>
      <c r="C267" s="1" t="s">
        <v>24</v>
      </c>
      <c r="D267" s="24">
        <v>2186.5500000000002</v>
      </c>
      <c r="E267" s="3">
        <f>Table1[[#This Row],[APRIL 2022 LIST PRICE ]]*0.075</f>
        <v>163.99125000000001</v>
      </c>
      <c r="F267" s="3">
        <f>Table1[[#This Row],[APRIL 2022 LIST PRICE ]]+Table1[[#This Row],[Column1]]</f>
        <v>2350.5412500000002</v>
      </c>
      <c r="G267" s="24">
        <f>Table1[[#This Row],[APRIL 2022 LIST PRICE ]]*(1-Table1[[#This Row],[DISCOPUNT %]])</f>
        <v>1792.9710000000002</v>
      </c>
      <c r="H267" s="10">
        <v>0.18</v>
      </c>
      <c r="I267" s="3">
        <v>669.6</v>
      </c>
      <c r="J267" s="3">
        <f>Table1[[#This Row],[PRICE PROPOSAL]]-Table1[[#This Row],[COST]]</f>
        <v>1123.3710000000001</v>
      </c>
      <c r="K267" s="10">
        <f>Table1[[#This Row],[PROFIT/LOSS]]/Table1[[#This Row],[PRICE PROPOSAL]]</f>
        <v>0.62654164512421007</v>
      </c>
      <c r="L267" s="1" t="s">
        <v>27</v>
      </c>
      <c r="M267" s="1" t="s">
        <v>28</v>
      </c>
      <c r="N267" s="1" t="s">
        <v>563</v>
      </c>
      <c r="O267" s="1" t="s">
        <v>562</v>
      </c>
      <c r="P267" s="1" t="s">
        <v>261</v>
      </c>
      <c r="Q267" s="1" t="s">
        <v>31</v>
      </c>
    </row>
    <row r="268" spans="1:17" x14ac:dyDescent="0.2">
      <c r="A268" s="1" t="s">
        <v>1015</v>
      </c>
      <c r="B268" s="1" t="s">
        <v>1014</v>
      </c>
      <c r="C268" s="1" t="s">
        <v>24</v>
      </c>
      <c r="D268" s="24">
        <v>142.97499999999999</v>
      </c>
      <c r="E268" s="3">
        <f>Table1[[#This Row],[APRIL 2022 LIST PRICE ]]*0.075</f>
        <v>10.723125</v>
      </c>
      <c r="F268" s="3">
        <f>Table1[[#This Row],[APRIL 2022 LIST PRICE ]]+Table1[[#This Row],[Column1]]</f>
        <v>153.698125</v>
      </c>
      <c r="G268" s="24">
        <f>Table1[[#This Row],[APRIL 2022 LIST PRICE ]]*(1-Table1[[#This Row],[DISCOPUNT %]])</f>
        <v>117.23950000000001</v>
      </c>
      <c r="H268" s="10">
        <v>0.18</v>
      </c>
      <c r="I268" s="3">
        <v>43.9236</v>
      </c>
      <c r="J268" s="3">
        <f>Table1[[#This Row],[PRICE PROPOSAL]]-Table1[[#This Row],[COST]]</f>
        <v>73.315899999999999</v>
      </c>
      <c r="K268" s="10">
        <f>Table1[[#This Row],[PROFIT/LOSS]]/Table1[[#This Row],[PRICE PROPOSAL]]</f>
        <v>0.62535152401707617</v>
      </c>
      <c r="L268" s="1" t="s">
        <v>27</v>
      </c>
      <c r="M268" s="1" t="s">
        <v>28</v>
      </c>
      <c r="N268" s="1" t="s">
        <v>504</v>
      </c>
      <c r="O268" s="1" t="s">
        <v>244</v>
      </c>
      <c r="P268" s="1" t="s">
        <v>261</v>
      </c>
      <c r="Q268" s="1" t="s">
        <v>31</v>
      </c>
    </row>
    <row r="269" spans="1:17" x14ac:dyDescent="0.2">
      <c r="A269" s="1" t="s">
        <v>974</v>
      </c>
      <c r="B269" s="1" t="s">
        <v>973</v>
      </c>
      <c r="C269" s="1" t="s">
        <v>24</v>
      </c>
      <c r="D269" s="24">
        <v>298.85000000000002</v>
      </c>
      <c r="E269" s="3">
        <f>Table1[[#This Row],[APRIL 2022 LIST PRICE ]]*0.075</f>
        <v>22.41375</v>
      </c>
      <c r="F269" s="3">
        <f>Table1[[#This Row],[APRIL 2022 LIST PRICE ]]+Table1[[#This Row],[Column1]]</f>
        <v>321.26375000000002</v>
      </c>
      <c r="G269" s="24">
        <f>Table1[[#This Row],[APRIL 2022 LIST PRICE ]]*(1-Table1[[#This Row],[DISCOPUNT %]])</f>
        <v>245.05700000000004</v>
      </c>
      <c r="H269" s="10">
        <v>0.18</v>
      </c>
      <c r="I269" s="3">
        <v>129.6</v>
      </c>
      <c r="J269" s="3">
        <f>Table1[[#This Row],[PRICE PROPOSAL]]-Table1[[#This Row],[COST]]</f>
        <v>115.45700000000005</v>
      </c>
      <c r="K269" s="10">
        <f>Table1[[#This Row],[PROFIT/LOSS]]/Table1[[#This Row],[PRICE PROPOSAL]]</f>
        <v>0.47114344825897658</v>
      </c>
      <c r="L269" s="1" t="s">
        <v>27</v>
      </c>
      <c r="M269" s="1" t="s">
        <v>28</v>
      </c>
      <c r="N269" s="1" t="s">
        <v>563</v>
      </c>
      <c r="O269" s="1" t="s">
        <v>538</v>
      </c>
      <c r="P269" s="1" t="s">
        <v>261</v>
      </c>
      <c r="Q269" s="1" t="s">
        <v>31</v>
      </c>
    </row>
    <row r="270" spans="1:17" x14ac:dyDescent="0.2">
      <c r="A270" s="1" t="s">
        <v>970</v>
      </c>
      <c r="B270" s="1" t="s">
        <v>969</v>
      </c>
      <c r="C270" s="1" t="s">
        <v>24</v>
      </c>
      <c r="D270" s="24">
        <v>1090.05</v>
      </c>
      <c r="E270" s="3">
        <f>Table1[[#This Row],[APRIL 2022 LIST PRICE ]]*0.075</f>
        <v>81.753749999999997</v>
      </c>
      <c r="F270" s="3">
        <f>Table1[[#This Row],[APRIL 2022 LIST PRICE ]]+Table1[[#This Row],[Column1]]</f>
        <v>1171.80375</v>
      </c>
      <c r="G270" s="24">
        <f>Table1[[#This Row],[APRIL 2022 LIST PRICE ]]*(1-Table1[[#This Row],[DISCOPUNT %]])</f>
        <v>893.84100000000001</v>
      </c>
      <c r="H270" s="10">
        <v>0.18</v>
      </c>
      <c r="I270" s="3">
        <v>388.8</v>
      </c>
      <c r="J270" s="3">
        <f>Table1[[#This Row],[PRICE PROPOSAL]]-Table1[[#This Row],[COST]]</f>
        <v>505.041</v>
      </c>
      <c r="K270" s="10">
        <f>Table1[[#This Row],[PROFIT/LOSS]]/Table1[[#This Row],[PRICE PROPOSAL]]</f>
        <v>0.56502330951477941</v>
      </c>
      <c r="L270" s="1" t="s">
        <v>27</v>
      </c>
      <c r="M270" s="1" t="s">
        <v>28</v>
      </c>
      <c r="N270" s="1" t="s">
        <v>563</v>
      </c>
      <c r="O270" s="1" t="s">
        <v>562</v>
      </c>
      <c r="P270" s="1" t="s">
        <v>261</v>
      </c>
      <c r="Q270" s="1" t="s">
        <v>31</v>
      </c>
    </row>
    <row r="271" spans="1:17" x14ac:dyDescent="0.2">
      <c r="A271" s="1" t="s">
        <v>968</v>
      </c>
      <c r="B271" s="1" t="s">
        <v>967</v>
      </c>
      <c r="C271" s="1" t="s">
        <v>24</v>
      </c>
      <c r="D271" s="24">
        <v>1090.05</v>
      </c>
      <c r="E271" s="3">
        <f>Table1[[#This Row],[APRIL 2022 LIST PRICE ]]*0.075</f>
        <v>81.753749999999997</v>
      </c>
      <c r="F271" s="3">
        <f>Table1[[#This Row],[APRIL 2022 LIST PRICE ]]+Table1[[#This Row],[Column1]]</f>
        <v>1171.80375</v>
      </c>
      <c r="G271" s="24">
        <f>Table1[[#This Row],[APRIL 2022 LIST PRICE ]]*(1-Table1[[#This Row],[DISCOPUNT %]])</f>
        <v>893.84100000000001</v>
      </c>
      <c r="H271" s="10">
        <v>0.18</v>
      </c>
      <c r="I271" s="3">
        <v>388.8</v>
      </c>
      <c r="J271" s="3">
        <f>Table1[[#This Row],[PRICE PROPOSAL]]-Table1[[#This Row],[COST]]</f>
        <v>505.041</v>
      </c>
      <c r="K271" s="10">
        <f>Table1[[#This Row],[PROFIT/LOSS]]/Table1[[#This Row],[PRICE PROPOSAL]]</f>
        <v>0.56502330951477941</v>
      </c>
      <c r="L271" s="1" t="s">
        <v>27</v>
      </c>
      <c r="M271" s="1" t="s">
        <v>28</v>
      </c>
      <c r="N271" s="1" t="s">
        <v>563</v>
      </c>
      <c r="O271" s="1" t="s">
        <v>562</v>
      </c>
      <c r="P271" s="1" t="s">
        <v>261</v>
      </c>
      <c r="Q271" s="1" t="s">
        <v>31</v>
      </c>
    </row>
    <row r="272" spans="1:17" x14ac:dyDescent="0.2">
      <c r="A272" s="1" t="s">
        <v>966</v>
      </c>
      <c r="B272" s="1" t="s">
        <v>965</v>
      </c>
      <c r="C272" s="1" t="s">
        <v>24</v>
      </c>
      <c r="D272" s="24">
        <v>2186.5500000000002</v>
      </c>
      <c r="E272" s="3">
        <f>Table1[[#This Row],[APRIL 2022 LIST PRICE ]]*0.075</f>
        <v>163.99125000000001</v>
      </c>
      <c r="F272" s="3">
        <f>Table1[[#This Row],[APRIL 2022 LIST PRICE ]]+Table1[[#This Row],[Column1]]</f>
        <v>2350.5412500000002</v>
      </c>
      <c r="G272" s="24">
        <f>Table1[[#This Row],[APRIL 2022 LIST PRICE ]]*(1-Table1[[#This Row],[DISCOPUNT %]])</f>
        <v>1792.9710000000002</v>
      </c>
      <c r="H272" s="10">
        <v>0.18</v>
      </c>
      <c r="I272" s="3">
        <v>669.6</v>
      </c>
      <c r="J272" s="3">
        <f>Table1[[#This Row],[PRICE PROPOSAL]]-Table1[[#This Row],[COST]]</f>
        <v>1123.3710000000001</v>
      </c>
      <c r="K272" s="10">
        <f>Table1[[#This Row],[PROFIT/LOSS]]/Table1[[#This Row],[PRICE PROPOSAL]]</f>
        <v>0.62654164512421007</v>
      </c>
      <c r="L272" s="1" t="s">
        <v>27</v>
      </c>
      <c r="M272" s="1" t="s">
        <v>28</v>
      </c>
      <c r="N272" s="1" t="s">
        <v>563</v>
      </c>
      <c r="O272" s="1" t="s">
        <v>562</v>
      </c>
      <c r="P272" s="1" t="s">
        <v>261</v>
      </c>
      <c r="Q272" s="1" t="s">
        <v>31</v>
      </c>
    </row>
    <row r="273" spans="1:17" x14ac:dyDescent="0.2">
      <c r="A273" s="1" t="s">
        <v>900</v>
      </c>
      <c r="B273" s="1" t="s">
        <v>899</v>
      </c>
      <c r="C273" s="1" t="s">
        <v>24</v>
      </c>
      <c r="D273" s="24">
        <v>359.05</v>
      </c>
      <c r="E273" s="3">
        <f>Table1[[#This Row],[APRIL 2022 LIST PRICE ]]*0.075</f>
        <v>26.928750000000001</v>
      </c>
      <c r="F273" s="3">
        <f>Table1[[#This Row],[APRIL 2022 LIST PRICE ]]+Table1[[#This Row],[Column1]]</f>
        <v>385.97874999999999</v>
      </c>
      <c r="G273" s="24">
        <f>Table1[[#This Row],[APRIL 2022 LIST PRICE ]]*(1-Table1[[#This Row],[DISCOPUNT %]])</f>
        <v>294.42100000000005</v>
      </c>
      <c r="H273" s="10">
        <v>0.18</v>
      </c>
      <c r="I273" s="3">
        <v>118.8</v>
      </c>
      <c r="J273" s="3">
        <f>Table1[[#This Row],[PRICE PROPOSAL]]-Table1[[#This Row],[COST]]</f>
        <v>175.62100000000004</v>
      </c>
      <c r="K273" s="10">
        <f>Table1[[#This Row],[PROFIT/LOSS]]/Table1[[#This Row],[PRICE PROPOSAL]]</f>
        <v>0.59649617384629494</v>
      </c>
      <c r="L273" s="1" t="s">
        <v>27</v>
      </c>
      <c r="M273" s="1" t="s">
        <v>28</v>
      </c>
      <c r="N273" s="1" t="s">
        <v>563</v>
      </c>
      <c r="O273" s="1" t="s">
        <v>538</v>
      </c>
      <c r="P273" s="1" t="s">
        <v>261</v>
      </c>
      <c r="Q273" s="1" t="s">
        <v>31</v>
      </c>
    </row>
    <row r="274" spans="1:17" x14ac:dyDescent="0.2">
      <c r="A274" s="1" t="s">
        <v>898</v>
      </c>
      <c r="B274" s="1" t="s">
        <v>897</v>
      </c>
      <c r="C274" s="1" t="s">
        <v>24</v>
      </c>
      <c r="D274" s="24">
        <v>420.32499999999999</v>
      </c>
      <c r="E274" s="3">
        <f>Table1[[#This Row],[APRIL 2022 LIST PRICE ]]*0.075</f>
        <v>31.524374999999999</v>
      </c>
      <c r="F274" s="3">
        <f>Table1[[#This Row],[APRIL 2022 LIST PRICE ]]+Table1[[#This Row],[Column1]]</f>
        <v>451.84937500000001</v>
      </c>
      <c r="G274" s="24">
        <f>Table1[[#This Row],[APRIL 2022 LIST PRICE ]]*(1-Table1[[#This Row],[DISCOPUNT %]])</f>
        <v>344.66650000000004</v>
      </c>
      <c r="H274" s="10">
        <v>0.18</v>
      </c>
      <c r="I274" s="3">
        <v>118.8</v>
      </c>
      <c r="J274" s="3">
        <f>Table1[[#This Row],[PRICE PROPOSAL]]-Table1[[#This Row],[COST]]</f>
        <v>225.86650000000003</v>
      </c>
      <c r="K274" s="10">
        <f>Table1[[#This Row],[PROFIT/LOSS]]/Table1[[#This Row],[PRICE PROPOSAL]]</f>
        <v>0.65531898226256402</v>
      </c>
      <c r="L274" s="1" t="s">
        <v>27</v>
      </c>
      <c r="M274" s="1" t="s">
        <v>28</v>
      </c>
      <c r="N274" s="1" t="s">
        <v>563</v>
      </c>
      <c r="O274" s="1" t="s">
        <v>538</v>
      </c>
      <c r="P274" s="1" t="s">
        <v>261</v>
      </c>
      <c r="Q274" s="1" t="s">
        <v>31</v>
      </c>
    </row>
    <row r="275" spans="1:17" x14ac:dyDescent="0.2">
      <c r="A275" s="1" t="s">
        <v>896</v>
      </c>
      <c r="B275" s="1" t="s">
        <v>895</v>
      </c>
      <c r="C275" s="1" t="s">
        <v>24</v>
      </c>
      <c r="D275" s="24">
        <v>420.32499999999999</v>
      </c>
      <c r="E275" s="3">
        <f>Table1[[#This Row],[APRIL 2022 LIST PRICE ]]*0.075</f>
        <v>31.524374999999999</v>
      </c>
      <c r="F275" s="3">
        <f>Table1[[#This Row],[APRIL 2022 LIST PRICE ]]+Table1[[#This Row],[Column1]]</f>
        <v>451.84937500000001</v>
      </c>
      <c r="G275" s="24">
        <f>Table1[[#This Row],[APRIL 2022 LIST PRICE ]]*(1-Table1[[#This Row],[DISCOPUNT %]])</f>
        <v>344.66650000000004</v>
      </c>
      <c r="H275" s="10">
        <v>0.18</v>
      </c>
      <c r="I275" s="3">
        <v>140.4</v>
      </c>
      <c r="J275" s="3">
        <f>Table1[[#This Row],[PRICE PROPOSAL]]-Table1[[#This Row],[COST]]</f>
        <v>204.26650000000004</v>
      </c>
      <c r="K275" s="10">
        <f>Table1[[#This Row],[PROFIT/LOSS]]/Table1[[#This Row],[PRICE PROPOSAL]]</f>
        <v>0.59264970631030289</v>
      </c>
      <c r="L275" s="1" t="s">
        <v>27</v>
      </c>
      <c r="M275" s="1" t="s">
        <v>28</v>
      </c>
      <c r="N275" s="1" t="s">
        <v>563</v>
      </c>
      <c r="O275" s="1" t="s">
        <v>538</v>
      </c>
      <c r="P275" s="1" t="s">
        <v>261</v>
      </c>
      <c r="Q275" s="1" t="s">
        <v>31</v>
      </c>
    </row>
    <row r="276" spans="1:17" x14ac:dyDescent="0.2">
      <c r="A276" s="1" t="s">
        <v>894</v>
      </c>
      <c r="B276" s="1" t="s">
        <v>893</v>
      </c>
      <c r="C276" s="1" t="s">
        <v>24</v>
      </c>
      <c r="D276" s="24">
        <v>481.6</v>
      </c>
      <c r="E276" s="3">
        <f>Table1[[#This Row],[APRIL 2022 LIST PRICE ]]*0.075</f>
        <v>36.119999999999997</v>
      </c>
      <c r="F276" s="3">
        <f>Table1[[#This Row],[APRIL 2022 LIST PRICE ]]+Table1[[#This Row],[Column1]]</f>
        <v>517.72</v>
      </c>
      <c r="G276" s="24">
        <f>Table1[[#This Row],[APRIL 2022 LIST PRICE ]]*(1-Table1[[#This Row],[DISCOPUNT %]])</f>
        <v>394.91200000000003</v>
      </c>
      <c r="H276" s="10">
        <v>0.18</v>
      </c>
      <c r="I276" s="3">
        <v>151.19999999999999</v>
      </c>
      <c r="J276" s="3">
        <f>Table1[[#This Row],[PRICE PROPOSAL]]-Table1[[#This Row],[COST]]</f>
        <v>243.71200000000005</v>
      </c>
      <c r="K276" s="10">
        <f>Table1[[#This Row],[PROFIT/LOSS]]/Table1[[#This Row],[PRICE PROPOSAL]]</f>
        <v>0.61712989222915493</v>
      </c>
      <c r="L276" s="1" t="s">
        <v>27</v>
      </c>
      <c r="M276" s="1" t="s">
        <v>28</v>
      </c>
      <c r="N276" s="1" t="s">
        <v>563</v>
      </c>
      <c r="O276" s="1" t="s">
        <v>538</v>
      </c>
      <c r="P276" s="1" t="s">
        <v>261</v>
      </c>
      <c r="Q276" s="1" t="s">
        <v>31</v>
      </c>
    </row>
    <row r="277" spans="1:17" x14ac:dyDescent="0.2">
      <c r="A277" s="1" t="s">
        <v>892</v>
      </c>
      <c r="B277" s="1" t="s">
        <v>891</v>
      </c>
      <c r="C277" s="1" t="s">
        <v>24</v>
      </c>
      <c r="D277" s="24">
        <v>724.55</v>
      </c>
      <c r="E277" s="3">
        <f>Table1[[#This Row],[APRIL 2022 LIST PRICE ]]*0.075</f>
        <v>54.341249999999995</v>
      </c>
      <c r="F277" s="3">
        <f>Table1[[#This Row],[APRIL 2022 LIST PRICE ]]+Table1[[#This Row],[Column1]]</f>
        <v>778.8912499999999</v>
      </c>
      <c r="G277" s="24">
        <f>Table1[[#This Row],[APRIL 2022 LIST PRICE ]]*(1-Table1[[#This Row],[DISCOPUNT %]])</f>
        <v>594.13099999999997</v>
      </c>
      <c r="H277" s="10">
        <v>0.18</v>
      </c>
      <c r="I277" s="3">
        <v>275.39999999999998</v>
      </c>
      <c r="J277" s="3">
        <f>Table1[[#This Row],[PRICE PROPOSAL]]-Table1[[#This Row],[COST]]</f>
        <v>318.73099999999999</v>
      </c>
      <c r="K277" s="10">
        <f>Table1[[#This Row],[PROFIT/LOSS]]/Table1[[#This Row],[PRICE PROPOSAL]]</f>
        <v>0.5364658635890065</v>
      </c>
      <c r="L277" s="1" t="s">
        <v>27</v>
      </c>
      <c r="M277" s="1" t="s">
        <v>28</v>
      </c>
      <c r="N277" s="1" t="s">
        <v>563</v>
      </c>
      <c r="O277" s="1" t="s">
        <v>538</v>
      </c>
      <c r="P277" s="1" t="s">
        <v>261</v>
      </c>
      <c r="Q277" s="1" t="s">
        <v>31</v>
      </c>
    </row>
    <row r="278" spans="1:17" x14ac:dyDescent="0.2">
      <c r="A278" s="1" t="s">
        <v>890</v>
      </c>
      <c r="B278" s="1" t="s">
        <v>889</v>
      </c>
      <c r="C278" s="1" t="s">
        <v>24</v>
      </c>
      <c r="D278" s="24">
        <v>785.82500000000005</v>
      </c>
      <c r="E278" s="3">
        <f>Table1[[#This Row],[APRIL 2022 LIST PRICE ]]*0.075</f>
        <v>58.936875000000001</v>
      </c>
      <c r="F278" s="3">
        <f>Table1[[#This Row],[APRIL 2022 LIST PRICE ]]+Table1[[#This Row],[Column1]]</f>
        <v>844.76187500000003</v>
      </c>
      <c r="G278" s="24">
        <f>Table1[[#This Row],[APRIL 2022 LIST PRICE ]]*(1-Table1[[#This Row],[DISCOPUNT %]])</f>
        <v>644.37650000000008</v>
      </c>
      <c r="H278" s="10">
        <v>0.18</v>
      </c>
      <c r="I278" s="3">
        <v>286.2</v>
      </c>
      <c r="J278" s="3">
        <f>Table1[[#This Row],[PRICE PROPOSAL]]-Table1[[#This Row],[COST]]</f>
        <v>358.17650000000009</v>
      </c>
      <c r="K278" s="10">
        <f>Table1[[#This Row],[PROFIT/LOSS]]/Table1[[#This Row],[PRICE PROPOSAL]]</f>
        <v>0.55584972450112635</v>
      </c>
      <c r="L278" s="1" t="s">
        <v>27</v>
      </c>
      <c r="M278" s="1" t="s">
        <v>28</v>
      </c>
      <c r="N278" s="1" t="s">
        <v>563</v>
      </c>
      <c r="O278" s="1" t="s">
        <v>538</v>
      </c>
      <c r="P278" s="1" t="s">
        <v>261</v>
      </c>
      <c r="Q278" s="1" t="s">
        <v>31</v>
      </c>
    </row>
    <row r="279" spans="1:17" x14ac:dyDescent="0.2">
      <c r="A279" s="1" t="s">
        <v>880</v>
      </c>
      <c r="B279" s="1" t="s">
        <v>879</v>
      </c>
      <c r="C279" s="1" t="s">
        <v>24</v>
      </c>
      <c r="D279" s="24">
        <v>298.85000000000002</v>
      </c>
      <c r="E279" s="3">
        <f>Table1[[#This Row],[APRIL 2022 LIST PRICE ]]*0.075</f>
        <v>22.41375</v>
      </c>
      <c r="F279" s="3">
        <f>Table1[[#This Row],[APRIL 2022 LIST PRICE ]]+Table1[[#This Row],[Column1]]</f>
        <v>321.26375000000002</v>
      </c>
      <c r="G279" s="24">
        <f>Table1[[#This Row],[APRIL 2022 LIST PRICE ]]*(1-Table1[[#This Row],[DISCOPUNT %]])</f>
        <v>245.05700000000004</v>
      </c>
      <c r="H279" s="10">
        <v>0.18</v>
      </c>
      <c r="I279" s="3">
        <v>118.8</v>
      </c>
      <c r="J279" s="3">
        <f>Table1[[#This Row],[PRICE PROPOSAL]]-Table1[[#This Row],[COST]]</f>
        <v>126.25700000000005</v>
      </c>
      <c r="K279" s="10">
        <f>Table1[[#This Row],[PROFIT/LOSS]]/Table1[[#This Row],[PRICE PROPOSAL]]</f>
        <v>0.51521482757072856</v>
      </c>
      <c r="L279" s="1" t="s">
        <v>27</v>
      </c>
      <c r="M279" s="1" t="s">
        <v>28</v>
      </c>
      <c r="N279" s="1" t="s">
        <v>563</v>
      </c>
      <c r="O279" s="1" t="s">
        <v>538</v>
      </c>
      <c r="P279" s="1" t="s">
        <v>261</v>
      </c>
      <c r="Q279" s="1" t="s">
        <v>31</v>
      </c>
    </row>
    <row r="280" spans="1:17" x14ac:dyDescent="0.2">
      <c r="A280" s="1" t="s">
        <v>878</v>
      </c>
      <c r="B280" s="1" t="s">
        <v>877</v>
      </c>
      <c r="C280" s="1" t="s">
        <v>24</v>
      </c>
      <c r="D280" s="24">
        <v>359.05</v>
      </c>
      <c r="E280" s="3">
        <f>Table1[[#This Row],[APRIL 2022 LIST PRICE ]]*0.075</f>
        <v>26.928750000000001</v>
      </c>
      <c r="F280" s="3">
        <f>Table1[[#This Row],[APRIL 2022 LIST PRICE ]]+Table1[[#This Row],[Column1]]</f>
        <v>385.97874999999999</v>
      </c>
      <c r="G280" s="24">
        <f>Table1[[#This Row],[APRIL 2022 LIST PRICE ]]*(1-Table1[[#This Row],[DISCOPUNT %]])</f>
        <v>294.42100000000005</v>
      </c>
      <c r="H280" s="10">
        <v>0.18</v>
      </c>
      <c r="I280" s="3">
        <v>151.19999999999999</v>
      </c>
      <c r="J280" s="3">
        <f>Table1[[#This Row],[PRICE PROPOSAL]]-Table1[[#This Row],[COST]]</f>
        <v>143.22100000000006</v>
      </c>
      <c r="K280" s="10">
        <f>Table1[[#This Row],[PROFIT/LOSS]]/Table1[[#This Row],[PRICE PROPOSAL]]</f>
        <v>0.48644967580437548</v>
      </c>
      <c r="L280" s="1" t="s">
        <v>27</v>
      </c>
      <c r="M280" s="1" t="s">
        <v>28</v>
      </c>
      <c r="N280" s="1" t="s">
        <v>563</v>
      </c>
      <c r="O280" s="1" t="s">
        <v>538</v>
      </c>
      <c r="P280" s="1" t="s">
        <v>261</v>
      </c>
      <c r="Q280" s="1" t="s">
        <v>31</v>
      </c>
    </row>
    <row r="281" spans="1:17" x14ac:dyDescent="0.2">
      <c r="A281" s="1" t="s">
        <v>876</v>
      </c>
      <c r="B281" s="1" t="s">
        <v>875</v>
      </c>
      <c r="C281" s="1" t="s">
        <v>24</v>
      </c>
      <c r="D281" s="24">
        <v>1090.05</v>
      </c>
      <c r="E281" s="3">
        <f>Table1[[#This Row],[APRIL 2022 LIST PRICE ]]*0.075</f>
        <v>81.753749999999997</v>
      </c>
      <c r="F281" s="3">
        <f>Table1[[#This Row],[APRIL 2022 LIST PRICE ]]+Table1[[#This Row],[Column1]]</f>
        <v>1171.80375</v>
      </c>
      <c r="G281" s="24">
        <f>Table1[[#This Row],[APRIL 2022 LIST PRICE ]]*(1-Table1[[#This Row],[DISCOPUNT %]])</f>
        <v>893.84100000000001</v>
      </c>
      <c r="H281" s="10">
        <v>0.18</v>
      </c>
      <c r="I281" s="3">
        <v>486</v>
      </c>
      <c r="J281" s="3">
        <f>Table1[[#This Row],[PRICE PROPOSAL]]-Table1[[#This Row],[COST]]</f>
        <v>407.84100000000001</v>
      </c>
      <c r="K281" s="10">
        <f>Table1[[#This Row],[PROFIT/LOSS]]/Table1[[#This Row],[PRICE PROPOSAL]]</f>
        <v>0.45627913689347432</v>
      </c>
      <c r="L281" s="1" t="s">
        <v>27</v>
      </c>
      <c r="M281" s="1" t="s">
        <v>28</v>
      </c>
      <c r="N281" s="1" t="s">
        <v>563</v>
      </c>
      <c r="O281" s="1" t="s">
        <v>861</v>
      </c>
      <c r="P281" s="1" t="s">
        <v>261</v>
      </c>
      <c r="Q281" s="1" t="s">
        <v>31</v>
      </c>
    </row>
    <row r="282" spans="1:17" x14ac:dyDescent="0.2">
      <c r="A282" s="1" t="s">
        <v>874</v>
      </c>
      <c r="B282" s="1" t="s">
        <v>873</v>
      </c>
      <c r="C282" s="1" t="s">
        <v>24</v>
      </c>
      <c r="D282" s="24">
        <v>1334.075</v>
      </c>
      <c r="E282" s="3">
        <f>Table1[[#This Row],[APRIL 2022 LIST PRICE ]]*0.075</f>
        <v>100.05562500000001</v>
      </c>
      <c r="F282" s="3">
        <f>Table1[[#This Row],[APRIL 2022 LIST PRICE ]]+Table1[[#This Row],[Column1]]</f>
        <v>1434.130625</v>
      </c>
      <c r="G282" s="24">
        <f>Table1[[#This Row],[APRIL 2022 LIST PRICE ]]*(1-Table1[[#This Row],[DISCOPUNT %]])</f>
        <v>1093.9415000000001</v>
      </c>
      <c r="H282" s="10">
        <v>0.18</v>
      </c>
      <c r="I282" s="3">
        <v>577.79999999999995</v>
      </c>
      <c r="J282" s="3">
        <f>Table1[[#This Row],[PRICE PROPOSAL]]-Table1[[#This Row],[COST]]</f>
        <v>516.14150000000018</v>
      </c>
      <c r="K282" s="10">
        <f>Table1[[#This Row],[PROFIT/LOSS]]/Table1[[#This Row],[PRICE PROPOSAL]]</f>
        <v>0.47181819137495024</v>
      </c>
      <c r="L282" s="1" t="s">
        <v>27</v>
      </c>
      <c r="M282" s="1" t="s">
        <v>28</v>
      </c>
      <c r="N282" s="1" t="s">
        <v>563</v>
      </c>
      <c r="O282" s="1" t="s">
        <v>861</v>
      </c>
      <c r="P282" s="1" t="s">
        <v>261</v>
      </c>
      <c r="Q282" s="1" t="s">
        <v>31</v>
      </c>
    </row>
    <row r="283" spans="1:17" x14ac:dyDescent="0.2">
      <c r="A283" s="1" t="s">
        <v>872</v>
      </c>
      <c r="B283" s="1" t="s">
        <v>871</v>
      </c>
      <c r="C283" s="1" t="s">
        <v>24</v>
      </c>
      <c r="D283" s="24">
        <v>1211.5250000000001</v>
      </c>
      <c r="E283" s="3">
        <f>Table1[[#This Row],[APRIL 2022 LIST PRICE ]]*0.075</f>
        <v>90.86437500000001</v>
      </c>
      <c r="F283" s="3">
        <f>Table1[[#This Row],[APRIL 2022 LIST PRICE ]]+Table1[[#This Row],[Column1]]</f>
        <v>1302.3893750000002</v>
      </c>
      <c r="G283" s="24">
        <f>Table1[[#This Row],[APRIL 2022 LIST PRICE ]]*(1-Table1[[#This Row],[DISCOPUNT %]])</f>
        <v>993.45050000000015</v>
      </c>
      <c r="H283" s="10">
        <v>0.18</v>
      </c>
      <c r="I283" s="3">
        <v>518.4</v>
      </c>
      <c r="J283" s="3">
        <f>Table1[[#This Row],[PRICE PROPOSAL]]-Table1[[#This Row],[COST]]</f>
        <v>475.05050000000017</v>
      </c>
      <c r="K283" s="10">
        <f>Table1[[#This Row],[PROFIT/LOSS]]/Table1[[#This Row],[PRICE PROPOSAL]]</f>
        <v>0.47818235533627501</v>
      </c>
      <c r="L283" s="1" t="s">
        <v>27</v>
      </c>
      <c r="M283" s="1" t="s">
        <v>28</v>
      </c>
      <c r="N283" s="1" t="s">
        <v>563</v>
      </c>
      <c r="O283" s="1" t="s">
        <v>861</v>
      </c>
      <c r="P283" s="1" t="s">
        <v>261</v>
      </c>
      <c r="Q283" s="1" t="s">
        <v>31</v>
      </c>
    </row>
    <row r="284" spans="1:17" x14ac:dyDescent="0.2">
      <c r="A284" s="1" t="s">
        <v>870</v>
      </c>
      <c r="B284" s="1" t="s">
        <v>869</v>
      </c>
      <c r="C284" s="1" t="s">
        <v>24</v>
      </c>
      <c r="D284" s="24">
        <v>1455.55</v>
      </c>
      <c r="E284" s="3">
        <f>Table1[[#This Row],[APRIL 2022 LIST PRICE ]]*0.075</f>
        <v>109.16624999999999</v>
      </c>
      <c r="F284" s="3">
        <f>Table1[[#This Row],[APRIL 2022 LIST PRICE ]]+Table1[[#This Row],[Column1]]</f>
        <v>1564.7162499999999</v>
      </c>
      <c r="G284" s="24">
        <f>Table1[[#This Row],[APRIL 2022 LIST PRICE ]]*(1-Table1[[#This Row],[DISCOPUNT %]])</f>
        <v>1193.5510000000002</v>
      </c>
      <c r="H284" s="10">
        <v>0.18</v>
      </c>
      <c r="I284" s="3">
        <v>599.4</v>
      </c>
      <c r="J284" s="3">
        <f>Table1[[#This Row],[PRICE PROPOSAL]]-Table1[[#This Row],[COST]]</f>
        <v>594.15100000000018</v>
      </c>
      <c r="K284" s="10">
        <f>Table1[[#This Row],[PROFIT/LOSS]]/Table1[[#This Row],[PRICE PROPOSAL]]</f>
        <v>0.49780109940840406</v>
      </c>
      <c r="L284" s="1" t="s">
        <v>27</v>
      </c>
      <c r="M284" s="1" t="s">
        <v>28</v>
      </c>
      <c r="N284" s="1" t="s">
        <v>563</v>
      </c>
      <c r="O284" s="1" t="s">
        <v>861</v>
      </c>
      <c r="P284" s="1" t="s">
        <v>261</v>
      </c>
      <c r="Q284" s="1" t="s">
        <v>31</v>
      </c>
    </row>
    <row r="285" spans="1:17" x14ac:dyDescent="0.2">
      <c r="A285" s="1" t="s">
        <v>863</v>
      </c>
      <c r="B285" s="1" t="s">
        <v>862</v>
      </c>
      <c r="C285" s="1" t="s">
        <v>24</v>
      </c>
      <c r="D285" s="24">
        <v>1126.5999999999999</v>
      </c>
      <c r="E285" s="3">
        <f>Table1[[#This Row],[APRIL 2022 LIST PRICE ]]*0.075</f>
        <v>84.49499999999999</v>
      </c>
      <c r="F285" s="3">
        <f>Table1[[#This Row],[APRIL 2022 LIST PRICE ]]+Table1[[#This Row],[Column1]]</f>
        <v>1211.0949999999998</v>
      </c>
      <c r="G285" s="24">
        <f>Table1[[#This Row],[APRIL 2022 LIST PRICE ]]*(1-Table1[[#This Row],[DISCOPUNT %]])</f>
        <v>923.81200000000001</v>
      </c>
      <c r="H285" s="10">
        <v>0.18</v>
      </c>
      <c r="I285" s="3">
        <v>291.60000000000002</v>
      </c>
      <c r="J285" s="3">
        <f>Table1[[#This Row],[PRICE PROPOSAL]]-Table1[[#This Row],[COST]]</f>
        <v>632.21199999999999</v>
      </c>
      <c r="K285" s="10">
        <f>Table1[[#This Row],[PROFIT/LOSS]]/Table1[[#This Row],[PRICE PROPOSAL]]</f>
        <v>0.68435136153243303</v>
      </c>
      <c r="L285" s="1" t="s">
        <v>27</v>
      </c>
      <c r="M285" s="1" t="s">
        <v>28</v>
      </c>
      <c r="N285" s="1" t="s">
        <v>563</v>
      </c>
      <c r="O285" s="1" t="s">
        <v>861</v>
      </c>
      <c r="P285" s="1" t="s">
        <v>261</v>
      </c>
      <c r="Q285" s="1" t="s">
        <v>31</v>
      </c>
    </row>
    <row r="286" spans="1:17" x14ac:dyDescent="0.2">
      <c r="A286" s="1" t="s">
        <v>655</v>
      </c>
      <c r="B286" s="1" t="s">
        <v>654</v>
      </c>
      <c r="C286" s="1" t="s">
        <v>24</v>
      </c>
      <c r="D286" s="24">
        <v>1362.0250000000001</v>
      </c>
      <c r="E286" s="3">
        <f>Table1[[#This Row],[APRIL 2022 LIST PRICE ]]*0.075</f>
        <v>102.151875</v>
      </c>
      <c r="F286" s="3">
        <f>Table1[[#This Row],[APRIL 2022 LIST PRICE ]]+Table1[[#This Row],[Column1]]</f>
        <v>1464.1768750000001</v>
      </c>
      <c r="G286" s="24">
        <f>Table1[[#This Row],[APRIL 2022 LIST PRICE ]]*(1-Table1[[#This Row],[DISCOPUNT %]])</f>
        <v>1116.8605000000002</v>
      </c>
      <c r="H286" s="10">
        <v>0.18</v>
      </c>
      <c r="I286" s="3">
        <v>367.2</v>
      </c>
      <c r="J286" s="3">
        <f>Table1[[#This Row],[PRICE PROPOSAL]]-Table1[[#This Row],[COST]]</f>
        <v>749.66050000000018</v>
      </c>
      <c r="K286" s="10">
        <f>Table1[[#This Row],[PROFIT/LOSS]]/Table1[[#This Row],[PRICE PROPOSAL]]</f>
        <v>0.67122124920704063</v>
      </c>
      <c r="L286" s="1" t="s">
        <v>27</v>
      </c>
      <c r="M286" s="1" t="s">
        <v>28</v>
      </c>
      <c r="N286" s="1" t="s">
        <v>248</v>
      </c>
      <c r="O286" s="1" t="s">
        <v>244</v>
      </c>
      <c r="P286" s="1" t="s">
        <v>261</v>
      </c>
      <c r="Q286" s="1" t="s">
        <v>31</v>
      </c>
    </row>
    <row r="287" spans="1:17" x14ac:dyDescent="0.2">
      <c r="A287" s="1" t="s">
        <v>624</v>
      </c>
      <c r="B287" s="1" t="s">
        <v>623</v>
      </c>
      <c r="C287" s="1" t="s">
        <v>24</v>
      </c>
      <c r="D287" s="24">
        <v>543.95000000000005</v>
      </c>
      <c r="E287" s="3">
        <f>Table1[[#This Row],[APRIL 2022 LIST PRICE ]]*0.075</f>
        <v>40.796250000000001</v>
      </c>
      <c r="F287" s="3">
        <f>Table1[[#This Row],[APRIL 2022 LIST PRICE ]]+Table1[[#This Row],[Column1]]</f>
        <v>584.74625000000003</v>
      </c>
      <c r="G287" s="24">
        <f>Table1[[#This Row],[APRIL 2022 LIST PRICE ]]*(1-Table1[[#This Row],[DISCOPUNT %]])</f>
        <v>446.03900000000004</v>
      </c>
      <c r="H287" s="10">
        <v>0.18</v>
      </c>
      <c r="I287" s="3">
        <v>307.34393999999998</v>
      </c>
      <c r="J287" s="3">
        <f>Table1[[#This Row],[PRICE PROPOSAL]]-Table1[[#This Row],[COST]]</f>
        <v>138.69506000000007</v>
      </c>
      <c r="K287" s="10">
        <f>Table1[[#This Row],[PROFIT/LOSS]]/Table1[[#This Row],[PRICE PROPOSAL]]</f>
        <v>0.31094828030732752</v>
      </c>
      <c r="L287" s="1" t="s">
        <v>27</v>
      </c>
      <c r="M287" s="1" t="s">
        <v>28</v>
      </c>
      <c r="N287" s="1" t="s">
        <v>538</v>
      </c>
      <c r="O287" s="1" t="s">
        <v>244</v>
      </c>
      <c r="P287" s="1" t="s">
        <v>261</v>
      </c>
      <c r="Q287" s="1" t="s">
        <v>31</v>
      </c>
    </row>
    <row r="288" spans="1:17" x14ac:dyDescent="0.2">
      <c r="A288" s="1" t="s">
        <v>603</v>
      </c>
      <c r="B288" s="1" t="s">
        <v>602</v>
      </c>
      <c r="C288" s="1" t="s">
        <v>24</v>
      </c>
      <c r="D288" s="24">
        <v>381.625</v>
      </c>
      <c r="E288" s="3">
        <f>Table1[[#This Row],[APRIL 2022 LIST PRICE ]]*0.075</f>
        <v>28.621874999999999</v>
      </c>
      <c r="F288" s="3">
        <f>Table1[[#This Row],[APRIL 2022 LIST PRICE ]]+Table1[[#This Row],[Column1]]</f>
        <v>410.24687499999999</v>
      </c>
      <c r="G288" s="24">
        <f>Table1[[#This Row],[APRIL 2022 LIST PRICE ]]*(1-Table1[[#This Row],[DISCOPUNT %]])</f>
        <v>312.9325</v>
      </c>
      <c r="H288" s="10">
        <v>0.18</v>
      </c>
      <c r="I288" s="3">
        <v>91.165430000000001</v>
      </c>
      <c r="J288" s="3">
        <f>Table1[[#This Row],[PRICE PROPOSAL]]-Table1[[#This Row],[COST]]</f>
        <v>221.76706999999999</v>
      </c>
      <c r="K288" s="10">
        <f>Table1[[#This Row],[PROFIT/LOSS]]/Table1[[#This Row],[PRICE PROPOSAL]]</f>
        <v>0.7086738194339034</v>
      </c>
      <c r="L288" s="1" t="s">
        <v>27</v>
      </c>
      <c r="M288" s="1" t="s">
        <v>28</v>
      </c>
      <c r="N288" s="1" t="s">
        <v>538</v>
      </c>
      <c r="O288" s="1" t="s">
        <v>244</v>
      </c>
      <c r="P288" s="1" t="s">
        <v>261</v>
      </c>
      <c r="Q288" s="1" t="s">
        <v>31</v>
      </c>
    </row>
    <row r="289" spans="1:17" x14ac:dyDescent="0.2">
      <c r="A289" s="1" t="s">
        <v>503</v>
      </c>
      <c r="B289" s="1" t="s">
        <v>502</v>
      </c>
      <c r="C289" s="1" t="s">
        <v>24</v>
      </c>
      <c r="D289" s="24">
        <v>45.15</v>
      </c>
      <c r="E289" s="3">
        <f>Table1[[#This Row],[APRIL 2022 LIST PRICE ]]*0.075</f>
        <v>3.38625</v>
      </c>
      <c r="F289" s="3">
        <f>Table1[[#This Row],[APRIL 2022 LIST PRICE ]]+Table1[[#This Row],[Column1]]</f>
        <v>48.536249999999995</v>
      </c>
      <c r="G289" s="24">
        <f>Table1[[#This Row],[APRIL 2022 LIST PRICE ]]*(1-Table1[[#This Row],[DISCOPUNT %]])</f>
        <v>37.023000000000003</v>
      </c>
      <c r="H289" s="10">
        <v>0.18</v>
      </c>
      <c r="I289" s="3">
        <v>7.7328000000000001</v>
      </c>
      <c r="J289" s="3">
        <f>Table1[[#This Row],[PRICE PROPOSAL]]-Table1[[#This Row],[COST]]</f>
        <v>29.290200000000002</v>
      </c>
      <c r="K289" s="10">
        <f>Table1[[#This Row],[PROFIT/LOSS]]/Table1[[#This Row],[PRICE PROPOSAL]]</f>
        <v>0.79113524025605708</v>
      </c>
      <c r="L289" s="1" t="s">
        <v>27</v>
      </c>
      <c r="M289" s="1" t="s">
        <v>28</v>
      </c>
      <c r="N289" s="1" t="s">
        <v>501</v>
      </c>
      <c r="O289" s="1" t="s">
        <v>501</v>
      </c>
      <c r="P289" s="1" t="s">
        <v>261</v>
      </c>
      <c r="Q289" s="1" t="s">
        <v>31</v>
      </c>
    </row>
    <row r="290" spans="1:17" x14ac:dyDescent="0.2">
      <c r="A290" s="1" t="s">
        <v>500</v>
      </c>
      <c r="B290" s="1" t="s">
        <v>499</v>
      </c>
      <c r="C290" s="1" t="s">
        <v>24</v>
      </c>
      <c r="D290" s="24">
        <v>633.17499999999995</v>
      </c>
      <c r="E290" s="3">
        <f>Table1[[#This Row],[APRIL 2022 LIST PRICE ]]*0.075</f>
        <v>47.488124999999997</v>
      </c>
      <c r="F290" s="3">
        <f>Table1[[#This Row],[APRIL 2022 LIST PRICE ]]+Table1[[#This Row],[Column1]]</f>
        <v>680.66312499999992</v>
      </c>
      <c r="G290" s="24">
        <f>Table1[[#This Row],[APRIL 2022 LIST PRICE ]]*(1-Table1[[#This Row],[DISCOPUNT %]])</f>
        <v>519.20349999999996</v>
      </c>
      <c r="H290" s="10">
        <v>0.18</v>
      </c>
      <c r="I290" s="3">
        <v>62.499600000000001</v>
      </c>
      <c r="J290" s="3">
        <f>Table1[[#This Row],[PRICE PROPOSAL]]-Table1[[#This Row],[COST]]</f>
        <v>456.70389999999998</v>
      </c>
      <c r="K290" s="10">
        <f>Table1[[#This Row],[PROFIT/LOSS]]/Table1[[#This Row],[PRICE PROPOSAL]]</f>
        <v>0.87962407803491316</v>
      </c>
      <c r="L290" s="1" t="s">
        <v>27</v>
      </c>
      <c r="M290" s="1" t="s">
        <v>28</v>
      </c>
      <c r="N290" s="1" t="s">
        <v>35</v>
      </c>
      <c r="O290" s="1" t="s">
        <v>35</v>
      </c>
      <c r="P290" s="1" t="s">
        <v>261</v>
      </c>
      <c r="Q290" s="1" t="s">
        <v>31</v>
      </c>
    </row>
    <row r="291" spans="1:17" x14ac:dyDescent="0.2">
      <c r="A291" s="1" t="s">
        <v>308</v>
      </c>
      <c r="B291" s="1" t="s">
        <v>307</v>
      </c>
      <c r="C291" s="1" t="s">
        <v>24</v>
      </c>
      <c r="D291" s="24">
        <v>33.325000000000003</v>
      </c>
      <c r="E291" s="3">
        <f>Table1[[#This Row],[APRIL 2022 LIST PRICE ]]*0.075</f>
        <v>2.4993750000000001</v>
      </c>
      <c r="F291" s="3">
        <f>Table1[[#This Row],[APRIL 2022 LIST PRICE ]]+Table1[[#This Row],[Column1]]</f>
        <v>35.824375000000003</v>
      </c>
      <c r="G291" s="24">
        <f>Table1[[#This Row],[APRIL 2022 LIST PRICE ]]*(1-Table1[[#This Row],[DISCOPUNT %]])</f>
        <v>27.326500000000003</v>
      </c>
      <c r="H291" s="10">
        <v>0.18</v>
      </c>
      <c r="I291" s="3">
        <v>10.8108</v>
      </c>
      <c r="J291" s="3">
        <f>Table1[[#This Row],[PRICE PROPOSAL]]-Table1[[#This Row],[COST]]</f>
        <v>16.515700000000002</v>
      </c>
      <c r="K291" s="10">
        <f>Table1[[#This Row],[PROFIT/LOSS]]/Table1[[#This Row],[PRICE PROPOSAL]]</f>
        <v>0.60438402283497705</v>
      </c>
      <c r="L291" s="1" t="s">
        <v>27</v>
      </c>
      <c r="M291" s="1" t="s">
        <v>28</v>
      </c>
      <c r="N291" s="1" t="s">
        <v>244</v>
      </c>
      <c r="O291" s="1" t="s">
        <v>256</v>
      </c>
      <c r="P291" s="1" t="s">
        <v>261</v>
      </c>
      <c r="Q291" s="1" t="s">
        <v>31</v>
      </c>
    </row>
    <row r="292" spans="1:17" x14ac:dyDescent="0.2">
      <c r="A292" s="1" t="s">
        <v>306</v>
      </c>
      <c r="B292" s="1" t="s">
        <v>305</v>
      </c>
      <c r="C292" s="1" t="s">
        <v>24</v>
      </c>
      <c r="D292" s="24">
        <v>33.325000000000003</v>
      </c>
      <c r="E292" s="3">
        <f>Table1[[#This Row],[APRIL 2022 LIST PRICE ]]*0.075</f>
        <v>2.4993750000000001</v>
      </c>
      <c r="F292" s="3">
        <f>Table1[[#This Row],[APRIL 2022 LIST PRICE ]]+Table1[[#This Row],[Column1]]</f>
        <v>35.824375000000003</v>
      </c>
      <c r="G292" s="24">
        <f>Table1[[#This Row],[APRIL 2022 LIST PRICE ]]*(1-Table1[[#This Row],[DISCOPUNT %]])</f>
        <v>27.326500000000003</v>
      </c>
      <c r="H292" s="10">
        <v>0.18</v>
      </c>
      <c r="I292" s="3">
        <v>3.3479999999999999</v>
      </c>
      <c r="J292" s="3">
        <f>Table1[[#This Row],[PRICE PROPOSAL]]-Table1[[#This Row],[COST]]</f>
        <v>23.978500000000004</v>
      </c>
      <c r="K292" s="10">
        <f>Table1[[#This Row],[PROFIT/LOSS]]/Table1[[#This Row],[PRICE PROPOSAL]]</f>
        <v>0.87748156551332956</v>
      </c>
      <c r="L292" s="1" t="s">
        <v>27</v>
      </c>
      <c r="M292" s="1" t="s">
        <v>28</v>
      </c>
      <c r="N292" s="1" t="s">
        <v>244</v>
      </c>
      <c r="O292" s="1" t="s">
        <v>256</v>
      </c>
      <c r="P292" s="1" t="s">
        <v>261</v>
      </c>
      <c r="Q292" s="1" t="s">
        <v>31</v>
      </c>
    </row>
    <row r="293" spans="1:17" x14ac:dyDescent="0.2">
      <c r="A293" s="1" t="s">
        <v>271</v>
      </c>
      <c r="B293" s="1" t="s">
        <v>270</v>
      </c>
      <c r="C293" s="1" t="s">
        <v>24</v>
      </c>
      <c r="D293" s="24">
        <v>33.325000000000003</v>
      </c>
      <c r="E293" s="3">
        <f>Table1[[#This Row],[APRIL 2022 LIST PRICE ]]*0.075</f>
        <v>2.4993750000000001</v>
      </c>
      <c r="F293" s="3">
        <f>Table1[[#This Row],[APRIL 2022 LIST PRICE ]]+Table1[[#This Row],[Column1]]</f>
        <v>35.824375000000003</v>
      </c>
      <c r="G293" s="24">
        <f>Table1[[#This Row],[APRIL 2022 LIST PRICE ]]*(1-Table1[[#This Row],[DISCOPUNT %]])</f>
        <v>27.326500000000003</v>
      </c>
      <c r="H293" s="10">
        <v>0.18</v>
      </c>
      <c r="I293" s="3">
        <v>7.8948</v>
      </c>
      <c r="J293" s="3">
        <f>Table1[[#This Row],[PRICE PROPOSAL]]-Table1[[#This Row],[COST]]</f>
        <v>19.431700000000003</v>
      </c>
      <c r="K293" s="10">
        <f>Table1[[#This Row],[PROFIT/LOSS]]/Table1[[#This Row],[PRICE PROPOSAL]]</f>
        <v>0.71109362706530299</v>
      </c>
      <c r="L293" s="1" t="s">
        <v>27</v>
      </c>
      <c r="M293" s="1" t="s">
        <v>28</v>
      </c>
      <c r="N293" s="1" t="s">
        <v>244</v>
      </c>
      <c r="O293" s="1" t="s">
        <v>262</v>
      </c>
      <c r="P293" s="1" t="s">
        <v>261</v>
      </c>
      <c r="Q293" s="1" t="s">
        <v>31</v>
      </c>
    </row>
    <row r="294" spans="1:17" x14ac:dyDescent="0.2">
      <c r="A294" s="1" t="s">
        <v>264</v>
      </c>
      <c r="B294" s="1" t="s">
        <v>263</v>
      </c>
      <c r="C294" s="1" t="s">
        <v>24</v>
      </c>
      <c r="D294" s="24">
        <v>33.325000000000003</v>
      </c>
      <c r="E294" s="3">
        <f>Table1[[#This Row],[APRIL 2022 LIST PRICE ]]*0.075</f>
        <v>2.4993750000000001</v>
      </c>
      <c r="F294" s="3">
        <f>Table1[[#This Row],[APRIL 2022 LIST PRICE ]]+Table1[[#This Row],[Column1]]</f>
        <v>35.824375000000003</v>
      </c>
      <c r="G294" s="24">
        <f>Table1[[#This Row],[APRIL 2022 LIST PRICE ]]*(1-Table1[[#This Row],[DISCOPUNT %]])</f>
        <v>27.326500000000003</v>
      </c>
      <c r="H294" s="10">
        <v>0.18</v>
      </c>
      <c r="I294" s="3">
        <v>0.79920000000000002</v>
      </c>
      <c r="J294" s="3">
        <f>Table1[[#This Row],[PRICE PROPOSAL]]-Table1[[#This Row],[COST]]</f>
        <v>26.527300000000004</v>
      </c>
      <c r="K294" s="10">
        <f>Table1[[#This Row],[PROFIT/LOSS]]/Table1[[#This Row],[PRICE PROPOSAL]]</f>
        <v>0.97075366402576257</v>
      </c>
      <c r="L294" s="1" t="s">
        <v>27</v>
      </c>
      <c r="M294" s="1" t="s">
        <v>28</v>
      </c>
      <c r="N294" s="1" t="s">
        <v>244</v>
      </c>
      <c r="O294" s="1" t="s">
        <v>262</v>
      </c>
      <c r="P294" s="1" t="s">
        <v>261</v>
      </c>
      <c r="Q294" s="1" t="s">
        <v>31</v>
      </c>
    </row>
    <row r="295" spans="1:17" x14ac:dyDescent="0.2">
      <c r="A295" s="1" t="s">
        <v>868</v>
      </c>
      <c r="B295" s="1" t="s">
        <v>867</v>
      </c>
      <c r="C295" s="1" t="s">
        <v>24</v>
      </c>
      <c r="D295" s="24">
        <v>338.625</v>
      </c>
      <c r="E295" s="3">
        <f>Table1[[#This Row],[APRIL 2022 LIST PRICE ]]*0.075</f>
        <v>25.396874999999998</v>
      </c>
      <c r="F295" s="3">
        <f>Table1[[#This Row],[APRIL 2022 LIST PRICE ]]+Table1[[#This Row],[Column1]]</f>
        <v>364.02187500000002</v>
      </c>
      <c r="G295" s="24">
        <f>Table1[[#This Row],[APRIL 2022 LIST PRICE ]]*(1-Table1[[#This Row],[DISCOPUNT %]])</f>
        <v>277.67250000000001</v>
      </c>
      <c r="H295" s="10">
        <v>0.18</v>
      </c>
      <c r="I295" s="3">
        <v>45.305999999999997</v>
      </c>
      <c r="J295" s="3">
        <f>Table1[[#This Row],[PRICE PROPOSAL]]-Table1[[#This Row],[COST]]</f>
        <v>232.36650000000003</v>
      </c>
      <c r="K295" s="10">
        <f>Table1[[#This Row],[PROFIT/LOSS]]/Table1[[#This Row],[PRICE PROPOSAL]]</f>
        <v>0.8368365610566405</v>
      </c>
      <c r="L295" s="1" t="s">
        <v>27</v>
      </c>
      <c r="M295" s="1" t="s">
        <v>28</v>
      </c>
      <c r="N295" s="1" t="s">
        <v>538</v>
      </c>
      <c r="O295" s="1" t="s">
        <v>671</v>
      </c>
      <c r="P295" s="1" t="s">
        <v>866</v>
      </c>
      <c r="Q295" s="1" t="s">
        <v>31</v>
      </c>
    </row>
    <row r="296" spans="1:17" x14ac:dyDescent="0.2">
      <c r="A296" s="1" t="s">
        <v>544</v>
      </c>
      <c r="B296" s="1" t="s">
        <v>543</v>
      </c>
      <c r="C296" s="1" t="s">
        <v>24</v>
      </c>
      <c r="D296" s="24">
        <v>13391.275</v>
      </c>
      <c r="E296" s="3">
        <f>Table1[[#This Row],[APRIL 2022 LIST PRICE ]]*0.075</f>
        <v>1004.3456249999999</v>
      </c>
      <c r="F296" s="3">
        <f>Table1[[#This Row],[APRIL 2022 LIST PRICE ]]+Table1[[#This Row],[Column1]]</f>
        <v>14395.620625</v>
      </c>
      <c r="G296" s="24">
        <f>Table1[[#This Row],[APRIL 2022 LIST PRICE ]]*(1-Table1[[#This Row],[DISCOPUNT %]])</f>
        <v>13123.449499999999</v>
      </c>
      <c r="H296" s="10">
        <v>0.02</v>
      </c>
      <c r="I296" s="3">
        <v>4518.6973714285696</v>
      </c>
      <c r="J296" s="3">
        <f>Table1[[#This Row],[PRICE PROPOSAL]]-Table1[[#This Row],[COST]]</f>
        <v>8604.7521285714283</v>
      </c>
      <c r="K296" s="10">
        <f>Table1[[#This Row],[PROFIT/LOSS]]/Table1[[#This Row],[PRICE PROPOSAL]]</f>
        <v>0.65567761955966142</v>
      </c>
      <c r="L296" s="1" t="s">
        <v>27</v>
      </c>
      <c r="M296" s="1" t="s">
        <v>511</v>
      </c>
      <c r="N296" s="1" t="s">
        <v>247</v>
      </c>
      <c r="O296" s="1" t="s">
        <v>510</v>
      </c>
      <c r="P296" s="1" t="s">
        <v>247</v>
      </c>
      <c r="Q296" s="1" t="s">
        <v>31</v>
      </c>
    </row>
    <row r="297" spans="1:17" x14ac:dyDescent="0.2">
      <c r="A297" s="1" t="s">
        <v>513</v>
      </c>
      <c r="B297" s="1" t="s">
        <v>512</v>
      </c>
      <c r="C297" s="1" t="s">
        <v>24</v>
      </c>
      <c r="D297" s="24">
        <v>13391.275</v>
      </c>
      <c r="E297" s="3">
        <f>Table1[[#This Row],[APRIL 2022 LIST PRICE ]]*0.075</f>
        <v>1004.3456249999999</v>
      </c>
      <c r="F297" s="3">
        <f>Table1[[#This Row],[APRIL 2022 LIST PRICE ]]+Table1[[#This Row],[Column1]]</f>
        <v>14395.620625</v>
      </c>
      <c r="G297" s="24">
        <f>Table1[[#This Row],[APRIL 2022 LIST PRICE ]]*(1-Table1[[#This Row],[DISCOPUNT %]])</f>
        <v>13123.449499999999</v>
      </c>
      <c r="H297" s="10">
        <v>0.02</v>
      </c>
      <c r="I297" s="3">
        <v>4649.0127428571404</v>
      </c>
      <c r="J297" s="3">
        <f>Table1[[#This Row],[PRICE PROPOSAL]]-Table1[[#This Row],[COST]]</f>
        <v>8474.4367571428593</v>
      </c>
      <c r="K297" s="10">
        <f>Table1[[#This Row],[PROFIT/LOSS]]/Table1[[#This Row],[PRICE PROPOSAL]]</f>
        <v>0.64574765629591979</v>
      </c>
      <c r="L297" s="1" t="s">
        <v>27</v>
      </c>
      <c r="M297" s="1" t="s">
        <v>511</v>
      </c>
      <c r="N297" s="1" t="s">
        <v>247</v>
      </c>
      <c r="O297" s="1" t="s">
        <v>510</v>
      </c>
      <c r="P297" s="1" t="s">
        <v>247</v>
      </c>
      <c r="Q297" s="1" t="s">
        <v>31</v>
      </c>
    </row>
    <row r="298" spans="1:17" x14ac:dyDescent="0.2">
      <c r="A298" s="1" t="s">
        <v>132</v>
      </c>
      <c r="B298" s="1" t="s">
        <v>133</v>
      </c>
      <c r="C298" s="1" t="s">
        <v>24</v>
      </c>
      <c r="D298" s="24">
        <v>2518.7249999999999</v>
      </c>
      <c r="E298" s="3">
        <f>Table1[[#This Row],[APRIL 2022 LIST PRICE ]]*0.075</f>
        <v>188.90437499999999</v>
      </c>
      <c r="F298" s="3">
        <f>Table1[[#This Row],[APRIL 2022 LIST PRICE ]]+Table1[[#This Row],[Column1]]</f>
        <v>2707.629375</v>
      </c>
      <c r="G298" s="24">
        <f>Table1[[#This Row],[APRIL 2022 LIST PRICE ]]*(1-Table1[[#This Row],[DISCOPUNT %]])</f>
        <v>1763.1074999999998</v>
      </c>
      <c r="H298" s="10">
        <v>0.3</v>
      </c>
      <c r="I298" s="3">
        <v>549.53638999999998</v>
      </c>
      <c r="J298" s="3">
        <f>Table1[[#This Row],[PRICE PROPOSAL]]-Table1[[#This Row],[COST]]</f>
        <v>1213.5711099999999</v>
      </c>
      <c r="K298" s="10">
        <f>Table1[[#This Row],[PROFIT/LOSS]]/Table1[[#This Row],[PRICE PROPOSAL]]</f>
        <v>0.68831373583289734</v>
      </c>
      <c r="L298" s="1" t="s">
        <v>27</v>
      </c>
      <c r="M298" s="1" t="s">
        <v>134</v>
      </c>
      <c r="N298" s="1" t="s">
        <v>29</v>
      </c>
      <c r="O298" s="1" t="s">
        <v>135</v>
      </c>
      <c r="P298" s="1" t="s">
        <v>29</v>
      </c>
      <c r="Q298" s="1" t="s">
        <v>31</v>
      </c>
    </row>
    <row r="299" spans="1:17" x14ac:dyDescent="0.2">
      <c r="A299" s="1" t="s">
        <v>136</v>
      </c>
      <c r="B299" s="1" t="s">
        <v>137</v>
      </c>
      <c r="C299" s="1" t="s">
        <v>24</v>
      </c>
      <c r="D299" s="24">
        <v>2667.0749999999998</v>
      </c>
      <c r="E299" s="3">
        <f>Table1[[#This Row],[APRIL 2022 LIST PRICE ]]*0.075</f>
        <v>200.03062499999999</v>
      </c>
      <c r="F299" s="3">
        <f>Table1[[#This Row],[APRIL 2022 LIST PRICE ]]+Table1[[#This Row],[Column1]]</f>
        <v>2867.1056249999997</v>
      </c>
      <c r="G299" s="24">
        <f>Table1[[#This Row],[APRIL 2022 LIST PRICE ]]*(1-Table1[[#This Row],[DISCOPUNT %]])</f>
        <v>1866.9524999999996</v>
      </c>
      <c r="H299" s="10">
        <v>0.3</v>
      </c>
      <c r="I299" s="3">
        <v>603.59279000000004</v>
      </c>
      <c r="J299" s="3">
        <f>Table1[[#This Row],[PRICE PROPOSAL]]-Table1[[#This Row],[COST]]</f>
        <v>1263.3597099999997</v>
      </c>
      <c r="K299" s="10">
        <f>Table1[[#This Row],[PROFIT/LOSS]]/Table1[[#This Row],[PRICE PROPOSAL]]</f>
        <v>0.67669622553332232</v>
      </c>
      <c r="L299" s="1" t="s">
        <v>27</v>
      </c>
      <c r="M299" s="1" t="s">
        <v>134</v>
      </c>
      <c r="N299" s="1" t="s">
        <v>29</v>
      </c>
      <c r="O299" s="1" t="s">
        <v>135</v>
      </c>
      <c r="P299" s="1" t="s">
        <v>29</v>
      </c>
      <c r="Q299" s="1" t="s">
        <v>31</v>
      </c>
    </row>
    <row r="300" spans="1:17" x14ac:dyDescent="0.2">
      <c r="A300" s="1" t="s">
        <v>138</v>
      </c>
      <c r="B300" s="1" t="s">
        <v>139</v>
      </c>
      <c r="C300" s="1" t="s">
        <v>24</v>
      </c>
      <c r="D300" s="24">
        <v>2518.7249999999999</v>
      </c>
      <c r="E300" s="3">
        <f>Table1[[#This Row],[APRIL 2022 LIST PRICE ]]*0.075</f>
        <v>188.90437499999999</v>
      </c>
      <c r="F300" s="3">
        <f>Table1[[#This Row],[APRIL 2022 LIST PRICE ]]+Table1[[#This Row],[Column1]]</f>
        <v>2707.629375</v>
      </c>
      <c r="G300" s="24">
        <f>Table1[[#This Row],[APRIL 2022 LIST PRICE ]]*(1-Table1[[#This Row],[DISCOPUNT %]])</f>
        <v>1763.1074999999998</v>
      </c>
      <c r="H300" s="10">
        <v>0.3</v>
      </c>
      <c r="I300" s="3">
        <v>554.41558999999995</v>
      </c>
      <c r="J300" s="3">
        <f>Table1[[#This Row],[PRICE PROPOSAL]]-Table1[[#This Row],[COST]]</f>
        <v>1208.69191</v>
      </c>
      <c r="K300" s="10">
        <f>Table1[[#This Row],[PROFIT/LOSS]]/Table1[[#This Row],[PRICE PROPOSAL]]</f>
        <v>0.68554634927252034</v>
      </c>
      <c r="L300" s="1" t="s">
        <v>27</v>
      </c>
      <c r="M300" s="1" t="s">
        <v>134</v>
      </c>
      <c r="N300" s="1" t="s">
        <v>29</v>
      </c>
      <c r="O300" s="1" t="s">
        <v>135</v>
      </c>
      <c r="P300" s="1" t="s">
        <v>29</v>
      </c>
      <c r="Q300" s="1" t="s">
        <v>31</v>
      </c>
    </row>
    <row r="301" spans="1:17" x14ac:dyDescent="0.2">
      <c r="A301" s="1" t="s">
        <v>140</v>
      </c>
      <c r="B301" s="1" t="s">
        <v>141</v>
      </c>
      <c r="C301" s="1" t="s">
        <v>24</v>
      </c>
      <c r="D301" s="24">
        <v>2667.0749999999998</v>
      </c>
      <c r="E301" s="3">
        <f>Table1[[#This Row],[APRIL 2022 LIST PRICE ]]*0.075</f>
        <v>200.03062499999999</v>
      </c>
      <c r="F301" s="3">
        <f>Table1[[#This Row],[APRIL 2022 LIST PRICE ]]+Table1[[#This Row],[Column1]]</f>
        <v>2867.1056249999997</v>
      </c>
      <c r="G301" s="24">
        <f>Table1[[#This Row],[APRIL 2022 LIST PRICE ]]*(1-Table1[[#This Row],[DISCOPUNT %]])</f>
        <v>1866.9524999999996</v>
      </c>
      <c r="H301" s="10">
        <v>0.3</v>
      </c>
      <c r="I301" s="3">
        <v>608.47199000000001</v>
      </c>
      <c r="J301" s="3">
        <f>Table1[[#This Row],[PRICE PROPOSAL]]-Table1[[#This Row],[COST]]</f>
        <v>1258.4805099999996</v>
      </c>
      <c r="K301" s="10">
        <f>Table1[[#This Row],[PROFIT/LOSS]]/Table1[[#This Row],[PRICE PROPOSAL]]</f>
        <v>0.67408276857606175</v>
      </c>
      <c r="L301" s="1" t="s">
        <v>27</v>
      </c>
      <c r="M301" s="1" t="s">
        <v>134</v>
      </c>
      <c r="N301" s="1" t="s">
        <v>29</v>
      </c>
      <c r="O301" s="1" t="s">
        <v>135</v>
      </c>
      <c r="P301" s="1" t="s">
        <v>29</v>
      </c>
      <c r="Q301" s="1" t="s">
        <v>31</v>
      </c>
    </row>
    <row r="302" spans="1:17" x14ac:dyDescent="0.2">
      <c r="A302" s="1" t="s">
        <v>142</v>
      </c>
      <c r="B302" s="1" t="s">
        <v>143</v>
      </c>
      <c r="C302" s="1" t="s">
        <v>24</v>
      </c>
      <c r="D302" s="24">
        <v>2518.7249999999999</v>
      </c>
      <c r="E302" s="3">
        <f>Table1[[#This Row],[APRIL 2022 LIST PRICE ]]*0.075</f>
        <v>188.90437499999999</v>
      </c>
      <c r="F302" s="3">
        <f>Table1[[#This Row],[APRIL 2022 LIST PRICE ]]+Table1[[#This Row],[Column1]]</f>
        <v>2707.629375</v>
      </c>
      <c r="G302" s="24">
        <f>Table1[[#This Row],[APRIL 2022 LIST PRICE ]]*(1-Table1[[#This Row],[DISCOPUNT %]])</f>
        <v>1763.1074999999998</v>
      </c>
      <c r="H302" s="10">
        <v>0.3</v>
      </c>
      <c r="I302" s="3">
        <v>552.31839000000002</v>
      </c>
      <c r="J302" s="3">
        <f>Table1[[#This Row],[PRICE PROPOSAL]]-Table1[[#This Row],[COST]]</f>
        <v>1210.7891099999997</v>
      </c>
      <c r="K302" s="10">
        <f>Table1[[#This Row],[PROFIT/LOSS]]/Table1[[#This Row],[PRICE PROPOSAL]]</f>
        <v>0.68673583998706822</v>
      </c>
      <c r="L302" s="1" t="s">
        <v>27</v>
      </c>
      <c r="M302" s="1" t="s">
        <v>134</v>
      </c>
      <c r="N302" s="1" t="s">
        <v>29</v>
      </c>
      <c r="O302" s="1" t="s">
        <v>144</v>
      </c>
      <c r="P302" s="1" t="s">
        <v>29</v>
      </c>
      <c r="Q302" s="1" t="s">
        <v>31</v>
      </c>
    </row>
    <row r="303" spans="1:17" x14ac:dyDescent="0.2">
      <c r="A303" s="1" t="s">
        <v>145</v>
      </c>
      <c r="B303" s="1" t="s">
        <v>146</v>
      </c>
      <c r="C303" s="1" t="s">
        <v>24</v>
      </c>
      <c r="D303" s="24">
        <v>2667.0749999999998</v>
      </c>
      <c r="E303" s="3">
        <f>Table1[[#This Row],[APRIL 2022 LIST PRICE ]]*0.075</f>
        <v>200.03062499999999</v>
      </c>
      <c r="F303" s="3">
        <f>Table1[[#This Row],[APRIL 2022 LIST PRICE ]]+Table1[[#This Row],[Column1]]</f>
        <v>2867.1056249999997</v>
      </c>
      <c r="G303" s="24">
        <f>Table1[[#This Row],[APRIL 2022 LIST PRICE ]]*(1-Table1[[#This Row],[DISCOPUNT %]])</f>
        <v>1866.9524999999996</v>
      </c>
      <c r="H303" s="10">
        <v>0.3</v>
      </c>
      <c r="I303" s="3">
        <v>606.37478999999996</v>
      </c>
      <c r="J303" s="3">
        <f>Table1[[#This Row],[PRICE PROPOSAL]]-Table1[[#This Row],[COST]]</f>
        <v>1260.5777099999996</v>
      </c>
      <c r="K303" s="10">
        <f>Table1[[#This Row],[PROFIT/LOSS]]/Table1[[#This Row],[PRICE PROPOSAL]]</f>
        <v>0.67520609656646313</v>
      </c>
      <c r="L303" s="1" t="s">
        <v>27</v>
      </c>
      <c r="M303" s="1" t="s">
        <v>134</v>
      </c>
      <c r="N303" s="1" t="s">
        <v>29</v>
      </c>
      <c r="O303" s="1" t="s">
        <v>144</v>
      </c>
      <c r="P303" s="1" t="s">
        <v>29</v>
      </c>
      <c r="Q303" s="1" t="s">
        <v>31</v>
      </c>
    </row>
    <row r="304" spans="1:17" x14ac:dyDescent="0.2">
      <c r="A304" s="1" t="s">
        <v>147</v>
      </c>
      <c r="B304" s="1" t="s">
        <v>148</v>
      </c>
      <c r="C304" s="1" t="s">
        <v>24</v>
      </c>
      <c r="D304" s="24">
        <v>2518.7249999999999</v>
      </c>
      <c r="E304" s="3">
        <f>Table1[[#This Row],[APRIL 2022 LIST PRICE ]]*0.075</f>
        <v>188.90437499999999</v>
      </c>
      <c r="F304" s="3">
        <f>Table1[[#This Row],[APRIL 2022 LIST PRICE ]]+Table1[[#This Row],[Column1]]</f>
        <v>2707.629375</v>
      </c>
      <c r="G304" s="24">
        <f>Table1[[#This Row],[APRIL 2022 LIST PRICE ]]*(1-Table1[[#This Row],[DISCOPUNT %]])</f>
        <v>1763.1074999999998</v>
      </c>
      <c r="H304" s="10">
        <v>0.3</v>
      </c>
      <c r="I304" s="3">
        <v>557.19758999999999</v>
      </c>
      <c r="J304" s="3">
        <f>Table1[[#This Row],[PRICE PROPOSAL]]-Table1[[#This Row],[COST]]</f>
        <v>1205.9099099999999</v>
      </c>
      <c r="K304" s="10">
        <f>Table1[[#This Row],[PROFIT/LOSS]]/Table1[[#This Row],[PRICE PROPOSAL]]</f>
        <v>0.68396845342669121</v>
      </c>
      <c r="L304" s="1" t="s">
        <v>27</v>
      </c>
      <c r="M304" s="1" t="s">
        <v>134</v>
      </c>
      <c r="N304" s="1" t="s">
        <v>29</v>
      </c>
      <c r="O304" s="1" t="s">
        <v>144</v>
      </c>
      <c r="P304" s="1" t="s">
        <v>29</v>
      </c>
      <c r="Q304" s="1" t="s">
        <v>31</v>
      </c>
    </row>
    <row r="305" spans="1:17" x14ac:dyDescent="0.2">
      <c r="A305" s="1" t="s">
        <v>149</v>
      </c>
      <c r="B305" s="1" t="s">
        <v>150</v>
      </c>
      <c r="C305" s="1" t="s">
        <v>24</v>
      </c>
      <c r="D305" s="24">
        <v>2667.0749999999998</v>
      </c>
      <c r="E305" s="3">
        <f>Table1[[#This Row],[APRIL 2022 LIST PRICE ]]*0.075</f>
        <v>200.03062499999999</v>
      </c>
      <c r="F305" s="3">
        <f>Table1[[#This Row],[APRIL 2022 LIST PRICE ]]+Table1[[#This Row],[Column1]]</f>
        <v>2867.1056249999997</v>
      </c>
      <c r="G305" s="24">
        <f>Table1[[#This Row],[APRIL 2022 LIST PRICE ]]*(1-Table1[[#This Row],[DISCOPUNT %]])</f>
        <v>1866.9524999999996</v>
      </c>
      <c r="H305" s="10">
        <v>0.3</v>
      </c>
      <c r="I305" s="3">
        <v>611.25399000000004</v>
      </c>
      <c r="J305" s="3">
        <f>Table1[[#This Row],[PRICE PROPOSAL]]-Table1[[#This Row],[COST]]</f>
        <v>1255.6985099999997</v>
      </c>
      <c r="K305" s="10">
        <f>Table1[[#This Row],[PROFIT/LOSS]]/Table1[[#This Row],[PRICE PROPOSAL]]</f>
        <v>0.67259263960920268</v>
      </c>
      <c r="L305" s="1" t="s">
        <v>27</v>
      </c>
      <c r="M305" s="1" t="s">
        <v>134</v>
      </c>
      <c r="N305" s="1" t="s">
        <v>29</v>
      </c>
      <c r="O305" s="1" t="s">
        <v>144</v>
      </c>
      <c r="P305" s="1" t="s">
        <v>29</v>
      </c>
      <c r="Q305" s="1" t="s">
        <v>31</v>
      </c>
    </row>
    <row r="306" spans="1:17" x14ac:dyDescent="0.2">
      <c r="A306" s="1" t="s">
        <v>1409</v>
      </c>
      <c r="B306" s="1" t="s">
        <v>1408</v>
      </c>
      <c r="C306" s="1" t="s">
        <v>24</v>
      </c>
      <c r="D306" s="24">
        <v>2359.625</v>
      </c>
      <c r="E306" s="3">
        <f>Table1[[#This Row],[APRIL 2022 LIST PRICE ]]*0.075</f>
        <v>176.97187499999998</v>
      </c>
      <c r="F306" s="3">
        <f>Table1[[#This Row],[APRIL 2022 LIST PRICE ]]+Table1[[#This Row],[Column1]]</f>
        <v>2536.5968750000002</v>
      </c>
      <c r="G306" s="24">
        <f>Table1[[#This Row],[APRIL 2022 LIST PRICE ]]*(1-Table1[[#This Row],[DISCOPUNT %]])</f>
        <v>1604.5449999999998</v>
      </c>
      <c r="H306" s="10">
        <v>0.32</v>
      </c>
      <c r="I306" s="3">
        <v>440.97372999999999</v>
      </c>
      <c r="J306" s="3">
        <f>Table1[[#This Row],[PRICE PROPOSAL]]-Table1[[#This Row],[COST]]</f>
        <v>1163.5712699999999</v>
      </c>
      <c r="K306" s="10">
        <f>Table1[[#This Row],[PROFIT/LOSS]]/Table1[[#This Row],[PRICE PROPOSAL]]</f>
        <v>0.7251721017484708</v>
      </c>
      <c r="L306" s="1" t="s">
        <v>27</v>
      </c>
      <c r="M306" s="1" t="s">
        <v>312</v>
      </c>
      <c r="N306" s="1" t="s">
        <v>251</v>
      </c>
      <c r="O306" s="1" t="s">
        <v>315</v>
      </c>
      <c r="P306" s="1" t="s">
        <v>251</v>
      </c>
      <c r="Q306" s="1" t="s">
        <v>31</v>
      </c>
    </row>
    <row r="307" spans="1:17" x14ac:dyDescent="0.2">
      <c r="A307" s="1" t="s">
        <v>1407</v>
      </c>
      <c r="B307" s="1" t="s">
        <v>1406</v>
      </c>
      <c r="C307" s="1" t="s">
        <v>24</v>
      </c>
      <c r="D307" s="24">
        <v>2359.625</v>
      </c>
      <c r="E307" s="3">
        <f>Table1[[#This Row],[APRIL 2022 LIST PRICE ]]*0.075</f>
        <v>176.97187499999998</v>
      </c>
      <c r="F307" s="3">
        <f>Table1[[#This Row],[APRIL 2022 LIST PRICE ]]+Table1[[#This Row],[Column1]]</f>
        <v>2536.5968750000002</v>
      </c>
      <c r="G307" s="24">
        <f>Table1[[#This Row],[APRIL 2022 LIST PRICE ]]*(1-Table1[[#This Row],[DISCOPUNT %]])</f>
        <v>1604.5449999999998</v>
      </c>
      <c r="H307" s="10">
        <v>0.32</v>
      </c>
      <c r="I307" s="3">
        <v>440.94677000000001</v>
      </c>
      <c r="J307" s="3">
        <f>Table1[[#This Row],[PRICE PROPOSAL]]-Table1[[#This Row],[COST]]</f>
        <v>1163.5982299999998</v>
      </c>
      <c r="K307" s="10">
        <f>Table1[[#This Row],[PROFIT/LOSS]]/Table1[[#This Row],[PRICE PROPOSAL]]</f>
        <v>0.72518890401951952</v>
      </c>
      <c r="L307" s="1" t="s">
        <v>27</v>
      </c>
      <c r="M307" s="1" t="s">
        <v>312</v>
      </c>
      <c r="N307" s="1" t="s">
        <v>251</v>
      </c>
      <c r="O307" s="1" t="s">
        <v>315</v>
      </c>
      <c r="P307" s="1" t="s">
        <v>251</v>
      </c>
      <c r="Q307" s="1" t="s">
        <v>31</v>
      </c>
    </row>
    <row r="308" spans="1:17" x14ac:dyDescent="0.2">
      <c r="A308" s="1" t="s">
        <v>1405</v>
      </c>
      <c r="B308" s="1" t="s">
        <v>1404</v>
      </c>
      <c r="C308" s="1" t="s">
        <v>24</v>
      </c>
      <c r="D308" s="24">
        <v>2430.5749999999998</v>
      </c>
      <c r="E308" s="3">
        <f>Table1[[#This Row],[APRIL 2022 LIST PRICE ]]*0.075</f>
        <v>182.29312499999997</v>
      </c>
      <c r="F308" s="3">
        <f>Table1[[#This Row],[APRIL 2022 LIST PRICE ]]+Table1[[#This Row],[Column1]]</f>
        <v>2612.868125</v>
      </c>
      <c r="G308" s="24">
        <f>Table1[[#This Row],[APRIL 2022 LIST PRICE ]]*(1-Table1[[#This Row],[DISCOPUNT %]])</f>
        <v>1652.7909999999997</v>
      </c>
      <c r="H308" s="10">
        <v>0.32</v>
      </c>
      <c r="I308" s="3">
        <v>442.69725</v>
      </c>
      <c r="J308" s="3">
        <f>Table1[[#This Row],[PRICE PROPOSAL]]-Table1[[#This Row],[COST]]</f>
        <v>1210.0937499999998</v>
      </c>
      <c r="K308" s="10">
        <f>Table1[[#This Row],[PROFIT/LOSS]]/Table1[[#This Row],[PRICE PROPOSAL]]</f>
        <v>0.73215170581156364</v>
      </c>
      <c r="L308" s="1" t="s">
        <v>27</v>
      </c>
      <c r="M308" s="1" t="s">
        <v>312</v>
      </c>
      <c r="N308" s="1" t="s">
        <v>251</v>
      </c>
      <c r="O308" s="1" t="s">
        <v>315</v>
      </c>
      <c r="P308" s="1" t="s">
        <v>251</v>
      </c>
      <c r="Q308" s="1" t="s">
        <v>31</v>
      </c>
    </row>
    <row r="309" spans="1:17" x14ac:dyDescent="0.2">
      <c r="A309" s="1" t="s">
        <v>1403</v>
      </c>
      <c r="B309" s="1" t="s">
        <v>1402</v>
      </c>
      <c r="C309" s="1" t="s">
        <v>24</v>
      </c>
      <c r="D309" s="24">
        <v>2613.3249999999998</v>
      </c>
      <c r="E309" s="3">
        <f>Table1[[#This Row],[APRIL 2022 LIST PRICE ]]*0.075</f>
        <v>195.99937499999999</v>
      </c>
      <c r="F309" s="3">
        <f>Table1[[#This Row],[APRIL 2022 LIST PRICE ]]+Table1[[#This Row],[Column1]]</f>
        <v>2809.3243749999997</v>
      </c>
      <c r="G309" s="24">
        <f>Table1[[#This Row],[APRIL 2022 LIST PRICE ]]*(1-Table1[[#This Row],[DISCOPUNT %]])</f>
        <v>1777.0609999999997</v>
      </c>
      <c r="H309" s="10">
        <v>0.32</v>
      </c>
      <c r="I309" s="3">
        <v>448.76816000000002</v>
      </c>
      <c r="J309" s="3">
        <f>Table1[[#This Row],[PRICE PROPOSAL]]-Table1[[#This Row],[COST]]</f>
        <v>1328.2928399999996</v>
      </c>
      <c r="K309" s="10">
        <f>Table1[[#This Row],[PROFIT/LOSS]]/Table1[[#This Row],[PRICE PROPOSAL]]</f>
        <v>0.7474660914847604</v>
      </c>
      <c r="L309" s="1" t="s">
        <v>27</v>
      </c>
      <c r="M309" s="1" t="s">
        <v>312</v>
      </c>
      <c r="N309" s="1" t="s">
        <v>251</v>
      </c>
      <c r="O309" s="1" t="s">
        <v>315</v>
      </c>
      <c r="P309" s="1" t="s">
        <v>251</v>
      </c>
      <c r="Q309" s="1" t="s">
        <v>31</v>
      </c>
    </row>
    <row r="310" spans="1:17" x14ac:dyDescent="0.2">
      <c r="A310" s="1" t="s">
        <v>1401</v>
      </c>
      <c r="B310" s="1" t="s">
        <v>1400</v>
      </c>
      <c r="C310" s="1" t="s">
        <v>24</v>
      </c>
      <c r="D310" s="24">
        <v>2613.3249999999998</v>
      </c>
      <c r="E310" s="3">
        <f>Table1[[#This Row],[APRIL 2022 LIST PRICE ]]*0.075</f>
        <v>195.99937499999999</v>
      </c>
      <c r="F310" s="3">
        <f>Table1[[#This Row],[APRIL 2022 LIST PRICE ]]+Table1[[#This Row],[Column1]]</f>
        <v>2809.3243749999997</v>
      </c>
      <c r="G310" s="24">
        <f>Table1[[#This Row],[APRIL 2022 LIST PRICE ]]*(1-Table1[[#This Row],[DISCOPUNT %]])</f>
        <v>1777.0609999999997</v>
      </c>
      <c r="H310" s="10">
        <v>0.32</v>
      </c>
      <c r="I310" s="3">
        <v>448.74119999999999</v>
      </c>
      <c r="J310" s="3">
        <f>Table1[[#This Row],[PRICE PROPOSAL]]-Table1[[#This Row],[COST]]</f>
        <v>1328.3197999999998</v>
      </c>
      <c r="K310" s="10">
        <f>Table1[[#This Row],[PROFIT/LOSS]]/Table1[[#This Row],[PRICE PROPOSAL]]</f>
        <v>0.74748126260156511</v>
      </c>
      <c r="L310" s="1" t="s">
        <v>27</v>
      </c>
      <c r="M310" s="1" t="s">
        <v>312</v>
      </c>
      <c r="N310" s="1" t="s">
        <v>251</v>
      </c>
      <c r="O310" s="1" t="s">
        <v>315</v>
      </c>
      <c r="P310" s="1" t="s">
        <v>251</v>
      </c>
      <c r="Q310" s="1" t="s">
        <v>31</v>
      </c>
    </row>
    <row r="311" spans="1:17" x14ac:dyDescent="0.2">
      <c r="A311" s="1" t="s">
        <v>1399</v>
      </c>
      <c r="B311" s="1" t="s">
        <v>1398</v>
      </c>
      <c r="C311" s="1" t="s">
        <v>24</v>
      </c>
      <c r="D311" s="24">
        <v>2691.8</v>
      </c>
      <c r="E311" s="3">
        <f>Table1[[#This Row],[APRIL 2022 LIST PRICE ]]*0.075</f>
        <v>201.88500000000002</v>
      </c>
      <c r="F311" s="3">
        <f>Table1[[#This Row],[APRIL 2022 LIST PRICE ]]+Table1[[#This Row],[Column1]]</f>
        <v>2893.6850000000004</v>
      </c>
      <c r="G311" s="24">
        <f>Table1[[#This Row],[APRIL 2022 LIST PRICE ]]*(1-Table1[[#This Row],[DISCOPUNT %]])</f>
        <v>1830.424</v>
      </c>
      <c r="H311" s="10">
        <v>0.32</v>
      </c>
      <c r="I311" s="3">
        <v>449.83915999999999</v>
      </c>
      <c r="J311" s="3">
        <f>Table1[[#This Row],[PRICE PROPOSAL]]-Table1[[#This Row],[COST]]</f>
        <v>1380.58484</v>
      </c>
      <c r="K311" s="10">
        <f>Table1[[#This Row],[PROFIT/LOSS]]/Table1[[#This Row],[PRICE PROPOSAL]]</f>
        <v>0.754243191741367</v>
      </c>
      <c r="L311" s="1" t="s">
        <v>27</v>
      </c>
      <c r="M311" s="1" t="s">
        <v>312</v>
      </c>
      <c r="N311" s="1" t="s">
        <v>251</v>
      </c>
      <c r="O311" s="1" t="s">
        <v>315</v>
      </c>
      <c r="P311" s="1" t="s">
        <v>251</v>
      </c>
      <c r="Q311" s="1" t="s">
        <v>31</v>
      </c>
    </row>
    <row r="312" spans="1:17" x14ac:dyDescent="0.2">
      <c r="A312" s="1" t="s">
        <v>1397</v>
      </c>
      <c r="B312" s="1" t="s">
        <v>1396</v>
      </c>
      <c r="C312" s="1" t="s">
        <v>24</v>
      </c>
      <c r="D312" s="24">
        <v>2430.5749999999998</v>
      </c>
      <c r="E312" s="3">
        <f>Table1[[#This Row],[APRIL 2022 LIST PRICE ]]*0.075</f>
        <v>182.29312499999997</v>
      </c>
      <c r="F312" s="3">
        <f>Table1[[#This Row],[APRIL 2022 LIST PRICE ]]+Table1[[#This Row],[Column1]]</f>
        <v>2612.868125</v>
      </c>
      <c r="G312" s="24">
        <f>Table1[[#This Row],[APRIL 2022 LIST PRICE ]]*(1-Table1[[#This Row],[DISCOPUNT %]])</f>
        <v>1652.7909999999997</v>
      </c>
      <c r="H312" s="10">
        <v>0.32</v>
      </c>
      <c r="I312" s="3">
        <v>466.25117</v>
      </c>
      <c r="J312" s="3">
        <f>Table1[[#This Row],[PRICE PROPOSAL]]-Table1[[#This Row],[COST]]</f>
        <v>1186.5398299999997</v>
      </c>
      <c r="K312" s="10">
        <f>Table1[[#This Row],[PROFIT/LOSS]]/Table1[[#This Row],[PRICE PROPOSAL]]</f>
        <v>0.71790070855903731</v>
      </c>
      <c r="L312" s="1" t="s">
        <v>27</v>
      </c>
      <c r="M312" s="1" t="s">
        <v>312</v>
      </c>
      <c r="N312" s="1" t="s">
        <v>251</v>
      </c>
      <c r="O312" s="1" t="s">
        <v>315</v>
      </c>
      <c r="P312" s="1" t="s">
        <v>251</v>
      </c>
      <c r="Q312" s="1" t="s">
        <v>31</v>
      </c>
    </row>
    <row r="313" spans="1:17" x14ac:dyDescent="0.2">
      <c r="A313" s="1" t="s">
        <v>1395</v>
      </c>
      <c r="B313" s="1" t="s">
        <v>1394</v>
      </c>
      <c r="C313" s="1" t="s">
        <v>24</v>
      </c>
      <c r="D313" s="24">
        <v>2691.8</v>
      </c>
      <c r="E313" s="3">
        <f>Table1[[#This Row],[APRIL 2022 LIST PRICE ]]*0.075</f>
        <v>201.88500000000002</v>
      </c>
      <c r="F313" s="3">
        <f>Table1[[#This Row],[APRIL 2022 LIST PRICE ]]+Table1[[#This Row],[Column1]]</f>
        <v>2893.6850000000004</v>
      </c>
      <c r="G313" s="24">
        <f>Table1[[#This Row],[APRIL 2022 LIST PRICE ]]*(1-Table1[[#This Row],[DISCOPUNT %]])</f>
        <v>1830.424</v>
      </c>
      <c r="H313" s="10">
        <v>0.32</v>
      </c>
      <c r="I313" s="3">
        <v>474.04559999999998</v>
      </c>
      <c r="J313" s="3">
        <f>Table1[[#This Row],[PRICE PROPOSAL]]-Table1[[#This Row],[COST]]</f>
        <v>1356.3784000000001</v>
      </c>
      <c r="K313" s="10">
        <f>Table1[[#This Row],[PROFIT/LOSS]]/Table1[[#This Row],[PRICE PROPOSAL]]</f>
        <v>0.74101869293671851</v>
      </c>
      <c r="L313" s="1" t="s">
        <v>27</v>
      </c>
      <c r="M313" s="1" t="s">
        <v>312</v>
      </c>
      <c r="N313" s="1" t="s">
        <v>251</v>
      </c>
      <c r="O313" s="1" t="s">
        <v>315</v>
      </c>
      <c r="P313" s="1" t="s">
        <v>251</v>
      </c>
      <c r="Q313" s="1" t="s">
        <v>31</v>
      </c>
    </row>
    <row r="314" spans="1:17" x14ac:dyDescent="0.2">
      <c r="A314" s="1" t="s">
        <v>1393</v>
      </c>
      <c r="B314" s="1" t="s">
        <v>1392</v>
      </c>
      <c r="C314" s="1" t="s">
        <v>24</v>
      </c>
      <c r="D314" s="24">
        <v>2552.0500000000002</v>
      </c>
      <c r="E314" s="3">
        <f>Table1[[#This Row],[APRIL 2022 LIST PRICE ]]*0.075</f>
        <v>191.40375</v>
      </c>
      <c r="F314" s="3">
        <f>Table1[[#This Row],[APRIL 2022 LIST PRICE ]]+Table1[[#This Row],[Column1]]</f>
        <v>2743.4537500000001</v>
      </c>
      <c r="G314" s="24">
        <f>Table1[[#This Row],[APRIL 2022 LIST PRICE ]]*(1-Table1[[#This Row],[DISCOPUNT %]])</f>
        <v>1735.394</v>
      </c>
      <c r="H314" s="10">
        <v>0.32</v>
      </c>
      <c r="I314" s="3">
        <v>559.08253000000002</v>
      </c>
      <c r="J314" s="3">
        <f>Table1[[#This Row],[PRICE PROPOSAL]]-Table1[[#This Row],[COST]]</f>
        <v>1176.3114700000001</v>
      </c>
      <c r="K314" s="10">
        <f>Table1[[#This Row],[PROFIT/LOSS]]/Table1[[#This Row],[PRICE PROPOSAL]]</f>
        <v>0.67783539069513898</v>
      </c>
      <c r="L314" s="1" t="s">
        <v>27</v>
      </c>
      <c r="M314" s="1" t="s">
        <v>312</v>
      </c>
      <c r="N314" s="1" t="s">
        <v>251</v>
      </c>
      <c r="O314" s="1" t="s">
        <v>315</v>
      </c>
      <c r="P314" s="1" t="s">
        <v>251</v>
      </c>
      <c r="Q314" s="1" t="s">
        <v>31</v>
      </c>
    </row>
    <row r="315" spans="1:17" x14ac:dyDescent="0.2">
      <c r="A315" s="1" t="s">
        <v>1391</v>
      </c>
      <c r="B315" s="1" t="s">
        <v>1390</v>
      </c>
      <c r="C315" s="1" t="s">
        <v>24</v>
      </c>
      <c r="D315" s="24">
        <v>2801.45</v>
      </c>
      <c r="E315" s="3">
        <f>Table1[[#This Row],[APRIL 2022 LIST PRICE ]]*0.075</f>
        <v>210.10874999999999</v>
      </c>
      <c r="F315" s="3">
        <f>Table1[[#This Row],[APRIL 2022 LIST PRICE ]]+Table1[[#This Row],[Column1]]</f>
        <v>3011.5587499999997</v>
      </c>
      <c r="G315" s="24">
        <f>Table1[[#This Row],[APRIL 2022 LIST PRICE ]]*(1-Table1[[#This Row],[DISCOPUNT %]])</f>
        <v>1904.9859999999996</v>
      </c>
      <c r="H315" s="10">
        <v>0.32</v>
      </c>
      <c r="I315" s="3">
        <v>565.94090000000006</v>
      </c>
      <c r="J315" s="3">
        <f>Table1[[#This Row],[PRICE PROPOSAL]]-Table1[[#This Row],[COST]]</f>
        <v>1339.0450999999996</v>
      </c>
      <c r="K315" s="10">
        <f>Table1[[#This Row],[PROFIT/LOSS]]/Table1[[#This Row],[PRICE PROPOSAL]]</f>
        <v>0.70291597943501938</v>
      </c>
      <c r="L315" s="1" t="s">
        <v>27</v>
      </c>
      <c r="M315" s="1" t="s">
        <v>312</v>
      </c>
      <c r="N315" s="1" t="s">
        <v>251</v>
      </c>
      <c r="O315" s="1" t="s">
        <v>315</v>
      </c>
      <c r="P315" s="1" t="s">
        <v>251</v>
      </c>
      <c r="Q315" s="1" t="s">
        <v>31</v>
      </c>
    </row>
    <row r="316" spans="1:17" x14ac:dyDescent="0.2">
      <c r="A316" s="1" t="s">
        <v>1389</v>
      </c>
      <c r="B316" s="1" t="s">
        <v>1388</v>
      </c>
      <c r="C316" s="1" t="s">
        <v>24</v>
      </c>
      <c r="D316" s="24">
        <v>2612.25</v>
      </c>
      <c r="E316" s="3">
        <f>Table1[[#This Row],[APRIL 2022 LIST PRICE ]]*0.075</f>
        <v>195.91874999999999</v>
      </c>
      <c r="F316" s="3">
        <f>Table1[[#This Row],[APRIL 2022 LIST PRICE ]]+Table1[[#This Row],[Column1]]</f>
        <v>2808.1687499999998</v>
      </c>
      <c r="G316" s="24">
        <f>Table1[[#This Row],[APRIL 2022 LIST PRICE ]]*(1-Table1[[#This Row],[DISCOPUNT %]])</f>
        <v>1776.33</v>
      </c>
      <c r="H316" s="10">
        <v>0.32</v>
      </c>
      <c r="I316" s="3">
        <v>583.18813</v>
      </c>
      <c r="J316" s="3">
        <f>Table1[[#This Row],[PRICE PROPOSAL]]-Table1[[#This Row],[COST]]</f>
        <v>1193.1418699999999</v>
      </c>
      <c r="K316" s="10">
        <f>Table1[[#This Row],[PROFIT/LOSS]]/Table1[[#This Row],[PRICE PROPOSAL]]</f>
        <v>0.6716893088558995</v>
      </c>
      <c r="L316" s="1" t="s">
        <v>27</v>
      </c>
      <c r="M316" s="1" t="s">
        <v>312</v>
      </c>
      <c r="N316" s="1" t="s">
        <v>251</v>
      </c>
      <c r="O316" s="1" t="s">
        <v>315</v>
      </c>
      <c r="P316" s="1" t="s">
        <v>251</v>
      </c>
      <c r="Q316" s="1" t="s">
        <v>31</v>
      </c>
    </row>
    <row r="317" spans="1:17" x14ac:dyDescent="0.2">
      <c r="A317" s="1" t="s">
        <v>1387</v>
      </c>
      <c r="B317" s="1" t="s">
        <v>1386</v>
      </c>
      <c r="C317" s="1" t="s">
        <v>24</v>
      </c>
      <c r="D317" s="24">
        <v>2856.2750000000001</v>
      </c>
      <c r="E317" s="3">
        <f>Table1[[#This Row],[APRIL 2022 LIST PRICE ]]*0.075</f>
        <v>214.22062500000001</v>
      </c>
      <c r="F317" s="3">
        <f>Table1[[#This Row],[APRIL 2022 LIST PRICE ]]+Table1[[#This Row],[Column1]]</f>
        <v>3070.495625</v>
      </c>
      <c r="G317" s="24">
        <f>Table1[[#This Row],[APRIL 2022 LIST PRICE ]]*(1-Table1[[#This Row],[DISCOPUNT %]])</f>
        <v>1942.2669999999998</v>
      </c>
      <c r="H317" s="10">
        <v>0.32</v>
      </c>
      <c r="I317" s="3">
        <v>590.98256000000003</v>
      </c>
      <c r="J317" s="3">
        <f>Table1[[#This Row],[PRICE PROPOSAL]]-Table1[[#This Row],[COST]]</f>
        <v>1351.2844399999999</v>
      </c>
      <c r="K317" s="10">
        <f>Table1[[#This Row],[PROFIT/LOSS]]/Table1[[#This Row],[PRICE PROPOSAL]]</f>
        <v>0.69572537658313716</v>
      </c>
      <c r="L317" s="1" t="s">
        <v>27</v>
      </c>
      <c r="M317" s="1" t="s">
        <v>312</v>
      </c>
      <c r="N317" s="1" t="s">
        <v>251</v>
      </c>
      <c r="O317" s="1" t="s">
        <v>315</v>
      </c>
      <c r="P317" s="1" t="s">
        <v>251</v>
      </c>
      <c r="Q317" s="1" t="s">
        <v>31</v>
      </c>
    </row>
    <row r="318" spans="1:17" x14ac:dyDescent="0.2">
      <c r="A318" s="1" t="s">
        <v>1385</v>
      </c>
      <c r="B318" s="1" t="s">
        <v>1384</v>
      </c>
      <c r="C318" s="1" t="s">
        <v>24</v>
      </c>
      <c r="D318" s="24">
        <v>2477.875</v>
      </c>
      <c r="E318" s="3">
        <f>Table1[[#This Row],[APRIL 2022 LIST PRICE ]]*0.075</f>
        <v>185.84062499999999</v>
      </c>
      <c r="F318" s="3">
        <f>Table1[[#This Row],[APRIL 2022 LIST PRICE ]]+Table1[[#This Row],[Column1]]</f>
        <v>2663.7156249999998</v>
      </c>
      <c r="G318" s="24">
        <f>Table1[[#This Row],[APRIL 2022 LIST PRICE ]]*(1-Table1[[#This Row],[DISCOPUNT %]])</f>
        <v>1684.9549999999999</v>
      </c>
      <c r="H318" s="10">
        <v>0.32</v>
      </c>
      <c r="I318" s="3">
        <v>481.27355</v>
      </c>
      <c r="J318" s="3">
        <f>Table1[[#This Row],[PRICE PROPOSAL]]-Table1[[#This Row],[COST]]</f>
        <v>1203.68145</v>
      </c>
      <c r="K318" s="10">
        <f>Table1[[#This Row],[PROFIT/LOSS]]/Table1[[#This Row],[PRICE PROPOSAL]]</f>
        <v>0.71437008703496541</v>
      </c>
      <c r="L318" s="1" t="s">
        <v>27</v>
      </c>
      <c r="M318" s="1" t="s">
        <v>312</v>
      </c>
      <c r="N318" s="1" t="s">
        <v>251</v>
      </c>
      <c r="O318" s="1" t="s">
        <v>553</v>
      </c>
      <c r="P318" s="1" t="s">
        <v>251</v>
      </c>
      <c r="Q318" s="1" t="s">
        <v>31</v>
      </c>
    </row>
    <row r="319" spans="1:17" x14ac:dyDescent="0.2">
      <c r="A319" s="1" t="s">
        <v>1383</v>
      </c>
      <c r="B319" s="1" t="s">
        <v>1382</v>
      </c>
      <c r="C319" s="1" t="s">
        <v>24</v>
      </c>
      <c r="D319" s="24">
        <v>2477.875</v>
      </c>
      <c r="E319" s="3">
        <f>Table1[[#This Row],[APRIL 2022 LIST PRICE ]]*0.075</f>
        <v>185.84062499999999</v>
      </c>
      <c r="F319" s="3">
        <f>Table1[[#This Row],[APRIL 2022 LIST PRICE ]]+Table1[[#This Row],[Column1]]</f>
        <v>2663.7156249999998</v>
      </c>
      <c r="G319" s="24">
        <f>Table1[[#This Row],[APRIL 2022 LIST PRICE ]]*(1-Table1[[#This Row],[DISCOPUNT %]])</f>
        <v>1684.9549999999999</v>
      </c>
      <c r="H319" s="10">
        <v>0.32</v>
      </c>
      <c r="I319" s="3">
        <v>481.49155000000002</v>
      </c>
      <c r="J319" s="3">
        <f>Table1[[#This Row],[PRICE PROPOSAL]]-Table1[[#This Row],[COST]]</f>
        <v>1203.46345</v>
      </c>
      <c r="K319" s="10">
        <f>Table1[[#This Row],[PROFIT/LOSS]]/Table1[[#This Row],[PRICE PROPOSAL]]</f>
        <v>0.71424070672510542</v>
      </c>
      <c r="L319" s="1" t="s">
        <v>27</v>
      </c>
      <c r="M319" s="1" t="s">
        <v>312</v>
      </c>
      <c r="N319" s="1" t="s">
        <v>251</v>
      </c>
      <c r="O319" s="1" t="s">
        <v>553</v>
      </c>
      <c r="P319" s="1" t="s">
        <v>251</v>
      </c>
      <c r="Q319" s="1" t="s">
        <v>31</v>
      </c>
    </row>
    <row r="320" spans="1:17" x14ac:dyDescent="0.2">
      <c r="A320" s="1" t="s">
        <v>1381</v>
      </c>
      <c r="B320" s="1" t="s">
        <v>1380</v>
      </c>
      <c r="C320" s="1" t="s">
        <v>24</v>
      </c>
      <c r="D320" s="24">
        <v>2359.625</v>
      </c>
      <c r="E320" s="3">
        <f>Table1[[#This Row],[APRIL 2022 LIST PRICE ]]*0.075</f>
        <v>176.97187499999998</v>
      </c>
      <c r="F320" s="3">
        <f>Table1[[#This Row],[APRIL 2022 LIST PRICE ]]+Table1[[#This Row],[Column1]]</f>
        <v>2536.5968750000002</v>
      </c>
      <c r="G320" s="24">
        <f>Table1[[#This Row],[APRIL 2022 LIST PRICE ]]*(1-Table1[[#This Row],[DISCOPUNT %]])</f>
        <v>1604.5449999999998</v>
      </c>
      <c r="H320" s="10">
        <v>0.32</v>
      </c>
      <c r="I320" s="3">
        <v>441.27136999999999</v>
      </c>
      <c r="J320" s="3">
        <f>Table1[[#This Row],[PRICE PROPOSAL]]-Table1[[#This Row],[COST]]</f>
        <v>1163.2736299999999</v>
      </c>
      <c r="K320" s="10">
        <f>Table1[[#This Row],[PROFIT/LOSS]]/Table1[[#This Row],[PRICE PROPOSAL]]</f>
        <v>0.72498660367892453</v>
      </c>
      <c r="L320" s="1" t="s">
        <v>27</v>
      </c>
      <c r="M320" s="1" t="s">
        <v>312</v>
      </c>
      <c r="N320" s="1" t="s">
        <v>251</v>
      </c>
      <c r="O320" s="1" t="s">
        <v>553</v>
      </c>
      <c r="P320" s="1" t="s">
        <v>251</v>
      </c>
      <c r="Q320" s="1" t="s">
        <v>31</v>
      </c>
    </row>
    <row r="321" spans="1:17" x14ac:dyDescent="0.2">
      <c r="A321" s="1" t="s">
        <v>1379</v>
      </c>
      <c r="B321" s="1" t="s">
        <v>1378</v>
      </c>
      <c r="C321" s="1" t="s">
        <v>24</v>
      </c>
      <c r="D321" s="24">
        <v>2359.625</v>
      </c>
      <c r="E321" s="3">
        <f>Table1[[#This Row],[APRIL 2022 LIST PRICE ]]*0.075</f>
        <v>176.97187499999998</v>
      </c>
      <c r="F321" s="3">
        <f>Table1[[#This Row],[APRIL 2022 LIST PRICE ]]+Table1[[#This Row],[Column1]]</f>
        <v>2536.5968750000002</v>
      </c>
      <c r="G321" s="24">
        <f>Table1[[#This Row],[APRIL 2022 LIST PRICE ]]*(1-Table1[[#This Row],[DISCOPUNT %]])</f>
        <v>1604.5449999999998</v>
      </c>
      <c r="H321" s="10">
        <v>0.32</v>
      </c>
      <c r="I321" s="3">
        <v>441.24441000000002</v>
      </c>
      <c r="J321" s="3">
        <f>Table1[[#This Row],[PRICE PROPOSAL]]-Table1[[#This Row],[COST]]</f>
        <v>1163.3005899999998</v>
      </c>
      <c r="K321" s="10">
        <f>Table1[[#This Row],[PROFIT/LOSS]]/Table1[[#This Row],[PRICE PROPOSAL]]</f>
        <v>0.72500340594997337</v>
      </c>
      <c r="L321" s="1" t="s">
        <v>27</v>
      </c>
      <c r="M321" s="1" t="s">
        <v>312</v>
      </c>
      <c r="N321" s="1" t="s">
        <v>251</v>
      </c>
      <c r="O321" s="1" t="s">
        <v>553</v>
      </c>
      <c r="P321" s="1" t="s">
        <v>251</v>
      </c>
      <c r="Q321" s="1" t="s">
        <v>31</v>
      </c>
    </row>
    <row r="322" spans="1:17" x14ac:dyDescent="0.2">
      <c r="A322" s="1" t="s">
        <v>1377</v>
      </c>
      <c r="B322" s="1" t="s">
        <v>1376</v>
      </c>
      <c r="C322" s="1" t="s">
        <v>24</v>
      </c>
      <c r="D322" s="24">
        <v>2658.4749999999999</v>
      </c>
      <c r="E322" s="3">
        <f>Table1[[#This Row],[APRIL 2022 LIST PRICE ]]*0.075</f>
        <v>199.38562499999998</v>
      </c>
      <c r="F322" s="3">
        <f>Table1[[#This Row],[APRIL 2022 LIST PRICE ]]+Table1[[#This Row],[Column1]]</f>
        <v>2857.8606249999998</v>
      </c>
      <c r="G322" s="24">
        <f>Table1[[#This Row],[APRIL 2022 LIST PRICE ]]*(1-Table1[[#This Row],[DISCOPUNT %]])</f>
        <v>1807.7629999999997</v>
      </c>
      <c r="H322" s="10">
        <v>0.32</v>
      </c>
      <c r="I322" s="3">
        <v>496.75367</v>
      </c>
      <c r="J322" s="3">
        <f>Table1[[#This Row],[PRICE PROPOSAL]]-Table1[[#This Row],[COST]]</f>
        <v>1311.0093299999996</v>
      </c>
      <c r="K322" s="10">
        <f>Table1[[#This Row],[PROFIT/LOSS]]/Table1[[#This Row],[PRICE PROPOSAL]]</f>
        <v>0.72521084345680265</v>
      </c>
      <c r="L322" s="1" t="s">
        <v>27</v>
      </c>
      <c r="M322" s="1" t="s">
        <v>312</v>
      </c>
      <c r="N322" s="1" t="s">
        <v>251</v>
      </c>
      <c r="O322" s="1" t="s">
        <v>315</v>
      </c>
      <c r="P322" s="1" t="s">
        <v>251</v>
      </c>
      <c r="Q322" s="1" t="s">
        <v>31</v>
      </c>
    </row>
    <row r="323" spans="1:17" x14ac:dyDescent="0.2">
      <c r="A323" s="1" t="s">
        <v>1375</v>
      </c>
      <c r="B323" s="1" t="s">
        <v>1374</v>
      </c>
      <c r="C323" s="1" t="s">
        <v>24</v>
      </c>
      <c r="D323" s="24">
        <v>2776.7249999999999</v>
      </c>
      <c r="E323" s="3">
        <f>Table1[[#This Row],[APRIL 2022 LIST PRICE ]]*0.075</f>
        <v>208.25437499999998</v>
      </c>
      <c r="F323" s="3">
        <f>Table1[[#This Row],[APRIL 2022 LIST PRICE ]]+Table1[[#This Row],[Column1]]</f>
        <v>2984.9793749999999</v>
      </c>
      <c r="G323" s="24">
        <f>Table1[[#This Row],[APRIL 2022 LIST PRICE ]]*(1-Table1[[#This Row],[DISCOPUNT %]])</f>
        <v>1888.1729999999998</v>
      </c>
      <c r="H323" s="10">
        <v>0.32</v>
      </c>
      <c r="I323" s="3">
        <v>497.05971</v>
      </c>
      <c r="J323" s="3">
        <f>Table1[[#This Row],[PRICE PROPOSAL]]-Table1[[#This Row],[COST]]</f>
        <v>1391.1132899999998</v>
      </c>
      <c r="K323" s="10">
        <f>Table1[[#This Row],[PROFIT/LOSS]]/Table1[[#This Row],[PRICE PROPOSAL]]</f>
        <v>0.73675097038248083</v>
      </c>
      <c r="L323" s="1" t="s">
        <v>27</v>
      </c>
      <c r="M323" s="1" t="s">
        <v>312</v>
      </c>
      <c r="N323" s="1" t="s">
        <v>251</v>
      </c>
      <c r="O323" s="1" t="s">
        <v>553</v>
      </c>
      <c r="P323" s="1" t="s">
        <v>251</v>
      </c>
      <c r="Q323" s="1" t="s">
        <v>31</v>
      </c>
    </row>
    <row r="324" spans="1:17" x14ac:dyDescent="0.2">
      <c r="A324" s="1" t="s">
        <v>962</v>
      </c>
      <c r="B324" s="1" t="s">
        <v>961</v>
      </c>
      <c r="C324" s="1" t="s">
        <v>24</v>
      </c>
      <c r="D324" s="24">
        <v>2483.25</v>
      </c>
      <c r="E324" s="3">
        <f>Table1[[#This Row],[APRIL 2022 LIST PRICE ]]*0.075</f>
        <v>186.24375000000001</v>
      </c>
      <c r="F324" s="3">
        <f>Table1[[#This Row],[APRIL 2022 LIST PRICE ]]+Table1[[#This Row],[Column1]]</f>
        <v>2669.4937500000001</v>
      </c>
      <c r="G324" s="24">
        <f>Table1[[#This Row],[APRIL 2022 LIST PRICE ]]*(1-Table1[[#This Row],[DISCOPUNT %]])</f>
        <v>1688.61</v>
      </c>
      <c r="H324" s="10">
        <v>0.32</v>
      </c>
      <c r="I324" s="3">
        <v>487.54910999999998</v>
      </c>
      <c r="J324" s="3">
        <f>Table1[[#This Row],[PRICE PROPOSAL]]-Table1[[#This Row],[COST]]</f>
        <v>1201.06089</v>
      </c>
      <c r="K324" s="10">
        <f>Table1[[#This Row],[PROFIT/LOSS]]/Table1[[#This Row],[PRICE PROPOSAL]]</f>
        <v>0.7112719277986036</v>
      </c>
      <c r="L324" s="1" t="s">
        <v>27</v>
      </c>
      <c r="M324" s="1" t="s">
        <v>312</v>
      </c>
      <c r="N324" s="1" t="s">
        <v>251</v>
      </c>
      <c r="O324" s="1" t="s">
        <v>315</v>
      </c>
      <c r="P324" s="1" t="s">
        <v>251</v>
      </c>
      <c r="Q324" s="1" t="s">
        <v>31</v>
      </c>
    </row>
    <row r="325" spans="1:17" x14ac:dyDescent="0.2">
      <c r="A325" s="1" t="s">
        <v>960</v>
      </c>
      <c r="B325" s="1" t="s">
        <v>959</v>
      </c>
      <c r="C325" s="1" t="s">
        <v>24</v>
      </c>
      <c r="D325" s="24">
        <v>2718.6750000000002</v>
      </c>
      <c r="E325" s="3">
        <f>Table1[[#This Row],[APRIL 2022 LIST PRICE ]]*0.075</f>
        <v>203.90062500000002</v>
      </c>
      <c r="F325" s="3">
        <f>Table1[[#This Row],[APRIL 2022 LIST PRICE ]]+Table1[[#This Row],[Column1]]</f>
        <v>2922.5756250000004</v>
      </c>
      <c r="G325" s="24">
        <f>Table1[[#This Row],[APRIL 2022 LIST PRICE ]]*(1-Table1[[#This Row],[DISCOPUNT %]])</f>
        <v>1848.6989999999998</v>
      </c>
      <c r="H325" s="10">
        <v>0.32</v>
      </c>
      <c r="I325" s="3">
        <v>490.57110999999998</v>
      </c>
      <c r="J325" s="3">
        <f>Table1[[#This Row],[PRICE PROPOSAL]]-Table1[[#This Row],[COST]]</f>
        <v>1358.1278899999998</v>
      </c>
      <c r="K325" s="10">
        <f>Table1[[#This Row],[PROFIT/LOSS]]/Table1[[#This Row],[PRICE PROPOSAL]]</f>
        <v>0.73463981426938618</v>
      </c>
      <c r="L325" s="1" t="s">
        <v>27</v>
      </c>
      <c r="M325" s="1" t="s">
        <v>312</v>
      </c>
      <c r="N325" s="1" t="s">
        <v>251</v>
      </c>
      <c r="O325" s="1" t="s">
        <v>315</v>
      </c>
      <c r="P325" s="1" t="s">
        <v>251</v>
      </c>
      <c r="Q325" s="1" t="s">
        <v>31</v>
      </c>
    </row>
    <row r="326" spans="1:17" x14ac:dyDescent="0.2">
      <c r="A326" s="1" t="s">
        <v>958</v>
      </c>
      <c r="B326" s="1" t="s">
        <v>957</v>
      </c>
      <c r="C326" s="1" t="s">
        <v>24</v>
      </c>
      <c r="D326" s="24">
        <v>3073.4250000000002</v>
      </c>
      <c r="E326" s="3">
        <f>Table1[[#This Row],[APRIL 2022 LIST PRICE ]]*0.075</f>
        <v>230.50687500000001</v>
      </c>
      <c r="F326" s="3">
        <f>Table1[[#This Row],[APRIL 2022 LIST PRICE ]]+Table1[[#This Row],[Column1]]</f>
        <v>3303.9318750000002</v>
      </c>
      <c r="G326" s="24">
        <f>Table1[[#This Row],[APRIL 2022 LIST PRICE ]]*(1-Table1[[#This Row],[DISCOPUNT %]])</f>
        <v>2089.9290000000001</v>
      </c>
      <c r="H326" s="10">
        <v>0.32</v>
      </c>
      <c r="I326" s="3">
        <v>490.57110999999998</v>
      </c>
      <c r="J326" s="3">
        <f>Table1[[#This Row],[PRICE PROPOSAL]]-Table1[[#This Row],[COST]]</f>
        <v>1599.3578900000002</v>
      </c>
      <c r="K326" s="10">
        <f>Table1[[#This Row],[PROFIT/LOSS]]/Table1[[#This Row],[PRICE PROPOSAL]]</f>
        <v>0.76526900674616227</v>
      </c>
      <c r="L326" s="1" t="s">
        <v>27</v>
      </c>
      <c r="M326" s="1" t="s">
        <v>312</v>
      </c>
      <c r="N326" s="1" t="s">
        <v>251</v>
      </c>
      <c r="O326" s="1" t="s">
        <v>315</v>
      </c>
      <c r="P326" s="1" t="s">
        <v>251</v>
      </c>
      <c r="Q326" s="1" t="s">
        <v>31</v>
      </c>
    </row>
    <row r="327" spans="1:17" x14ac:dyDescent="0.2">
      <c r="A327" s="1" t="s">
        <v>956</v>
      </c>
      <c r="B327" s="1" t="s">
        <v>955</v>
      </c>
      <c r="C327" s="1" t="s">
        <v>24</v>
      </c>
      <c r="D327" s="24">
        <v>2483.25</v>
      </c>
      <c r="E327" s="3">
        <f>Table1[[#This Row],[APRIL 2022 LIST PRICE ]]*0.075</f>
        <v>186.24375000000001</v>
      </c>
      <c r="F327" s="3">
        <f>Table1[[#This Row],[APRIL 2022 LIST PRICE ]]+Table1[[#This Row],[Column1]]</f>
        <v>2669.4937500000001</v>
      </c>
      <c r="G327" s="24">
        <f>Table1[[#This Row],[APRIL 2022 LIST PRICE ]]*(1-Table1[[#This Row],[DISCOPUNT %]])</f>
        <v>1688.61</v>
      </c>
      <c r="H327" s="10">
        <v>0.32</v>
      </c>
      <c r="I327" s="3">
        <v>487.85514999999998</v>
      </c>
      <c r="J327" s="3">
        <f>Table1[[#This Row],[PRICE PROPOSAL]]-Table1[[#This Row],[COST]]</f>
        <v>1200.7548499999998</v>
      </c>
      <c r="K327" s="10">
        <f>Table1[[#This Row],[PROFIT/LOSS]]/Table1[[#This Row],[PRICE PROPOSAL]]</f>
        <v>0.71109068997577884</v>
      </c>
      <c r="L327" s="1" t="s">
        <v>27</v>
      </c>
      <c r="M327" s="1" t="s">
        <v>312</v>
      </c>
      <c r="N327" s="1" t="s">
        <v>251</v>
      </c>
      <c r="O327" s="1" t="s">
        <v>553</v>
      </c>
      <c r="P327" s="1" t="s">
        <v>251</v>
      </c>
      <c r="Q327" s="1" t="s">
        <v>31</v>
      </c>
    </row>
    <row r="328" spans="1:17" x14ac:dyDescent="0.2">
      <c r="A328" s="1" t="s">
        <v>954</v>
      </c>
      <c r="B328" s="1" t="s">
        <v>953</v>
      </c>
      <c r="C328" s="1" t="s">
        <v>24</v>
      </c>
      <c r="D328" s="24">
        <v>2718.6750000000002</v>
      </c>
      <c r="E328" s="3">
        <f>Table1[[#This Row],[APRIL 2022 LIST PRICE ]]*0.075</f>
        <v>203.90062500000002</v>
      </c>
      <c r="F328" s="3">
        <f>Table1[[#This Row],[APRIL 2022 LIST PRICE ]]+Table1[[#This Row],[Column1]]</f>
        <v>2922.5756250000004</v>
      </c>
      <c r="G328" s="24">
        <f>Table1[[#This Row],[APRIL 2022 LIST PRICE ]]*(1-Table1[[#This Row],[DISCOPUNT %]])</f>
        <v>1848.6989999999998</v>
      </c>
      <c r="H328" s="10">
        <v>0.32</v>
      </c>
      <c r="I328" s="3">
        <v>490.87714999999997</v>
      </c>
      <c r="J328" s="3">
        <f>Table1[[#This Row],[PRICE PROPOSAL]]-Table1[[#This Row],[COST]]</f>
        <v>1357.8218499999998</v>
      </c>
      <c r="K328" s="10">
        <f>Table1[[#This Row],[PROFIT/LOSS]]/Table1[[#This Row],[PRICE PROPOSAL]]</f>
        <v>0.73447427082505046</v>
      </c>
      <c r="L328" s="1" t="s">
        <v>27</v>
      </c>
      <c r="M328" s="1" t="s">
        <v>312</v>
      </c>
      <c r="N328" s="1" t="s">
        <v>251</v>
      </c>
      <c r="O328" s="1" t="s">
        <v>553</v>
      </c>
      <c r="P328" s="1" t="s">
        <v>251</v>
      </c>
      <c r="Q328" s="1" t="s">
        <v>31</v>
      </c>
    </row>
    <row r="329" spans="1:17" x14ac:dyDescent="0.2">
      <c r="A329" s="1" t="s">
        <v>952</v>
      </c>
      <c r="B329" s="1" t="s">
        <v>951</v>
      </c>
      <c r="C329" s="1" t="s">
        <v>24</v>
      </c>
      <c r="D329" s="24">
        <v>3073.4250000000002</v>
      </c>
      <c r="E329" s="3">
        <f>Table1[[#This Row],[APRIL 2022 LIST PRICE ]]*0.075</f>
        <v>230.50687500000001</v>
      </c>
      <c r="F329" s="3">
        <f>Table1[[#This Row],[APRIL 2022 LIST PRICE ]]+Table1[[#This Row],[Column1]]</f>
        <v>3303.9318750000002</v>
      </c>
      <c r="G329" s="24">
        <f>Table1[[#This Row],[APRIL 2022 LIST PRICE ]]*(1-Table1[[#This Row],[DISCOPUNT %]])</f>
        <v>2089.9290000000001</v>
      </c>
      <c r="H329" s="10">
        <v>0.32</v>
      </c>
      <c r="I329" s="3">
        <v>490.87714999999997</v>
      </c>
      <c r="J329" s="3">
        <f>Table1[[#This Row],[PRICE PROPOSAL]]-Table1[[#This Row],[COST]]</f>
        <v>1599.0518500000001</v>
      </c>
      <c r="K329" s="10">
        <f>Table1[[#This Row],[PROFIT/LOSS]]/Table1[[#This Row],[PRICE PROPOSAL]]</f>
        <v>0.76512257114954618</v>
      </c>
      <c r="L329" s="1" t="s">
        <v>27</v>
      </c>
      <c r="M329" s="1" t="s">
        <v>312</v>
      </c>
      <c r="N329" s="1" t="s">
        <v>251</v>
      </c>
      <c r="O329" s="1" t="s">
        <v>553</v>
      </c>
      <c r="P329" s="1" t="s">
        <v>251</v>
      </c>
      <c r="Q329" s="1" t="s">
        <v>31</v>
      </c>
    </row>
    <row r="330" spans="1:17" x14ac:dyDescent="0.2">
      <c r="A330" s="1" t="s">
        <v>320</v>
      </c>
      <c r="B330" s="1" t="s">
        <v>319</v>
      </c>
      <c r="C330" s="1" t="s">
        <v>24</v>
      </c>
      <c r="D330" s="24">
        <v>4488.125</v>
      </c>
      <c r="E330" s="3">
        <f>Table1[[#This Row],[APRIL 2022 LIST PRICE ]]*0.075</f>
        <v>336.609375</v>
      </c>
      <c r="F330" s="3">
        <f>Table1[[#This Row],[APRIL 2022 LIST PRICE ]]+Table1[[#This Row],[Column1]]</f>
        <v>4824.734375</v>
      </c>
      <c r="G330" s="24">
        <f>Table1[[#This Row],[APRIL 2022 LIST PRICE ]]*(1-Table1[[#This Row],[DISCOPUNT %]])</f>
        <v>3051.9249999999997</v>
      </c>
      <c r="H330" s="10">
        <v>0.32</v>
      </c>
      <c r="I330" s="3">
        <v>1121.1116400000001</v>
      </c>
      <c r="J330" s="3">
        <f>Table1[[#This Row],[PRICE PROPOSAL]]-Table1[[#This Row],[COST]]</f>
        <v>1930.8133599999996</v>
      </c>
      <c r="K330" s="10">
        <f>Table1[[#This Row],[PROFIT/LOSS]]/Table1[[#This Row],[PRICE PROPOSAL]]</f>
        <v>0.63265426247368461</v>
      </c>
      <c r="L330" s="1" t="s">
        <v>27</v>
      </c>
      <c r="M330" s="1" t="s">
        <v>312</v>
      </c>
      <c r="N330" s="1" t="s">
        <v>284</v>
      </c>
      <c r="O330" s="1" t="s">
        <v>318</v>
      </c>
      <c r="P330" s="1" t="s">
        <v>284</v>
      </c>
      <c r="Q330" s="1" t="s">
        <v>31</v>
      </c>
    </row>
    <row r="331" spans="1:17" x14ac:dyDescent="0.2">
      <c r="A331" s="1" t="s">
        <v>317</v>
      </c>
      <c r="B331" s="1" t="s">
        <v>316</v>
      </c>
      <c r="C331" s="1" t="s">
        <v>24</v>
      </c>
      <c r="D331" s="24">
        <v>4251.625</v>
      </c>
      <c r="E331" s="3">
        <f>Table1[[#This Row],[APRIL 2022 LIST PRICE ]]*0.075</f>
        <v>318.87187499999999</v>
      </c>
      <c r="F331" s="3">
        <f>Table1[[#This Row],[APRIL 2022 LIST PRICE ]]+Table1[[#This Row],[Column1]]</f>
        <v>4570.4968749999998</v>
      </c>
      <c r="G331" s="24">
        <f>Table1[[#This Row],[APRIL 2022 LIST PRICE ]]*(1-Table1[[#This Row],[DISCOPUNT %]])</f>
        <v>2891.1049999999996</v>
      </c>
      <c r="H331" s="10">
        <v>0.32</v>
      </c>
      <c r="I331" s="3">
        <v>1121.1116400000001</v>
      </c>
      <c r="J331" s="3">
        <f>Table1[[#This Row],[PRICE PROPOSAL]]-Table1[[#This Row],[COST]]</f>
        <v>1769.9933599999995</v>
      </c>
      <c r="K331" s="10">
        <f>Table1[[#This Row],[PROFIT/LOSS]]/Table1[[#This Row],[PRICE PROPOSAL]]</f>
        <v>0.61222036556956583</v>
      </c>
      <c r="L331" s="1" t="s">
        <v>27</v>
      </c>
      <c r="M331" s="1" t="s">
        <v>312</v>
      </c>
      <c r="N331" s="1" t="s">
        <v>284</v>
      </c>
      <c r="O331" s="1" t="s">
        <v>315</v>
      </c>
      <c r="P331" s="1" t="s">
        <v>284</v>
      </c>
      <c r="Q331" s="1" t="s">
        <v>31</v>
      </c>
    </row>
    <row r="332" spans="1:17" x14ac:dyDescent="0.2">
      <c r="A332" s="1" t="s">
        <v>314</v>
      </c>
      <c r="B332" s="1" t="s">
        <v>313</v>
      </c>
      <c r="C332" s="1" t="s">
        <v>24</v>
      </c>
      <c r="D332" s="24">
        <v>4251.625</v>
      </c>
      <c r="E332" s="3">
        <f>Table1[[#This Row],[APRIL 2022 LIST PRICE ]]*0.075</f>
        <v>318.87187499999999</v>
      </c>
      <c r="F332" s="3">
        <f>Table1[[#This Row],[APRIL 2022 LIST PRICE ]]+Table1[[#This Row],[Column1]]</f>
        <v>4570.4968749999998</v>
      </c>
      <c r="G332" s="24">
        <f>Table1[[#This Row],[APRIL 2022 LIST PRICE ]]*(1-Table1[[#This Row],[DISCOPUNT %]])</f>
        <v>2891.1049999999996</v>
      </c>
      <c r="H332" s="10">
        <v>0.32</v>
      </c>
      <c r="I332" s="3">
        <v>1121.04684</v>
      </c>
      <c r="J332" s="3">
        <f>Table1[[#This Row],[PRICE PROPOSAL]]-Table1[[#This Row],[COST]]</f>
        <v>1770.0581599999996</v>
      </c>
      <c r="K332" s="10">
        <f>Table1[[#This Row],[PROFIT/LOSS]]/Table1[[#This Row],[PRICE PROPOSAL]]</f>
        <v>0.61224277914499814</v>
      </c>
      <c r="L332" s="1" t="s">
        <v>27</v>
      </c>
      <c r="M332" s="1" t="s">
        <v>312</v>
      </c>
      <c r="N332" s="1" t="s">
        <v>284</v>
      </c>
      <c r="O332" s="1" t="s">
        <v>311</v>
      </c>
      <c r="P332" s="1" t="s">
        <v>284</v>
      </c>
      <c r="Q332" s="1" t="s">
        <v>31</v>
      </c>
    </row>
    <row r="333" spans="1:17" x14ac:dyDescent="0.2">
      <c r="A333" s="1" t="s">
        <v>561</v>
      </c>
      <c r="B333" s="1" t="s">
        <v>560</v>
      </c>
      <c r="C333" s="1" t="s">
        <v>24</v>
      </c>
      <c r="D333" s="24">
        <v>4316.125</v>
      </c>
      <c r="E333" s="3">
        <f>Table1[[#This Row],[APRIL 2022 LIST PRICE ]]*0.075</f>
        <v>323.70937499999997</v>
      </c>
      <c r="F333" s="3">
        <f>Table1[[#This Row],[APRIL 2022 LIST PRICE ]]+Table1[[#This Row],[Column1]]</f>
        <v>4639.8343750000004</v>
      </c>
      <c r="G333" s="24">
        <f>Table1[[#This Row],[APRIL 2022 LIST PRICE ]]*(1-Table1[[#This Row],[DISCOPUNT %]])</f>
        <v>3452.9</v>
      </c>
      <c r="H333" s="12">
        <v>0.2</v>
      </c>
      <c r="I333" s="3">
        <v>749.35294999999996</v>
      </c>
      <c r="J333" s="3">
        <f>Table1[[#This Row],[PRICE PROPOSAL]]-Table1[[#This Row],[COST]]</f>
        <v>2703.5470500000001</v>
      </c>
      <c r="K333" s="12">
        <f>Table1[[#This Row],[PROFIT/LOSS]]/Table1[[#This Row],[PRICE PROPOSAL]]</f>
        <v>0.78297867010339139</v>
      </c>
      <c r="L333" s="1" t="s">
        <v>27</v>
      </c>
      <c r="M333" s="1" t="s">
        <v>312</v>
      </c>
      <c r="N333" s="1" t="s">
        <v>559</v>
      </c>
      <c r="O333" s="1" t="s">
        <v>558</v>
      </c>
      <c r="P333" s="1" t="s">
        <v>484</v>
      </c>
      <c r="Q333" s="1" t="s">
        <v>31</v>
      </c>
    </row>
    <row r="334" spans="1:17" s="20" customFormat="1" x14ac:dyDescent="0.2">
      <c r="A334" s="17" t="s">
        <v>557</v>
      </c>
      <c r="B334" s="17" t="s">
        <v>1423</v>
      </c>
      <c r="C334" s="17" t="s">
        <v>24</v>
      </c>
      <c r="D334" s="26">
        <v>3305.625</v>
      </c>
      <c r="E334" s="18">
        <f>Table1[[#This Row],[APRIL 2022 LIST PRICE ]]*0.075</f>
        <v>247.921875</v>
      </c>
      <c r="F334" s="18">
        <f>Table1[[#This Row],[APRIL 2022 LIST PRICE ]]+Table1[[#This Row],[Column1]]</f>
        <v>3553.546875</v>
      </c>
      <c r="G334" s="26">
        <v>1988.75</v>
      </c>
      <c r="H334" s="19">
        <v>0.2</v>
      </c>
      <c r="I334" s="18">
        <v>720.81903</v>
      </c>
      <c r="J334" s="18">
        <f>Table1[[#This Row],[PRICE PROPOSAL]]-Table1[[#This Row],[COST]]</f>
        <v>1267.9309699999999</v>
      </c>
      <c r="K334" s="19">
        <f>Table1[[#This Row],[PROFIT/LOSS]]/Table1[[#This Row],[PRICE PROPOSAL]]</f>
        <v>0.63755171338780636</v>
      </c>
      <c r="L334" s="17" t="s">
        <v>27</v>
      </c>
      <c r="M334" s="17" t="s">
        <v>312</v>
      </c>
      <c r="N334" s="17" t="s">
        <v>484</v>
      </c>
      <c r="O334" s="17" t="s">
        <v>315</v>
      </c>
      <c r="P334" s="17" t="s">
        <v>484</v>
      </c>
      <c r="Q334" s="17" t="s">
        <v>31</v>
      </c>
    </row>
    <row r="335" spans="1:17" s="20" customFormat="1" x14ac:dyDescent="0.2">
      <c r="A335" s="17" t="s">
        <v>555</v>
      </c>
      <c r="B335" s="17" t="s">
        <v>1424</v>
      </c>
      <c r="C335" s="17" t="s">
        <v>24</v>
      </c>
      <c r="D335" s="26">
        <v>3305.625</v>
      </c>
      <c r="E335" s="18">
        <f>Table1[[#This Row],[APRIL 2022 LIST PRICE ]]*0.075</f>
        <v>247.921875</v>
      </c>
      <c r="F335" s="18">
        <f>Table1[[#This Row],[APRIL 2022 LIST PRICE ]]+Table1[[#This Row],[Column1]]</f>
        <v>3553.546875</v>
      </c>
      <c r="G335" s="26">
        <v>1988.75</v>
      </c>
      <c r="H335" s="19">
        <v>0.2</v>
      </c>
      <c r="I335" s="18">
        <v>723.12504999999999</v>
      </c>
      <c r="J335" s="18">
        <f>Table1[[#This Row],[PRICE PROPOSAL]]-Table1[[#This Row],[COST]]</f>
        <v>1265.6249499999999</v>
      </c>
      <c r="K335" s="19">
        <f>Table1[[#This Row],[PROFIT/LOSS]]/Table1[[#This Row],[PRICE PROPOSAL]]</f>
        <v>0.63639218101822748</v>
      </c>
      <c r="L335" s="17" t="s">
        <v>27</v>
      </c>
      <c r="M335" s="17" t="s">
        <v>312</v>
      </c>
      <c r="N335" s="17" t="s">
        <v>484</v>
      </c>
      <c r="O335" s="17" t="s">
        <v>553</v>
      </c>
      <c r="P335" s="17" t="s">
        <v>484</v>
      </c>
      <c r="Q335" s="17" t="s">
        <v>31</v>
      </c>
    </row>
    <row r="336" spans="1:17" x14ac:dyDescent="0.2">
      <c r="A336" s="1" t="s">
        <v>1259</v>
      </c>
      <c r="B336" s="1" t="s">
        <v>1258</v>
      </c>
      <c r="C336" s="1" t="s">
        <v>24</v>
      </c>
      <c r="D336" s="24">
        <v>49659.625</v>
      </c>
      <c r="E336" s="3">
        <f>Table1[[#This Row],[APRIL 2022 LIST PRICE ]]*0.075</f>
        <v>3724.4718749999997</v>
      </c>
      <c r="F336" s="3">
        <f>Table1[[#This Row],[APRIL 2022 LIST PRICE ]]+Table1[[#This Row],[Column1]]</f>
        <v>53384.096875000003</v>
      </c>
      <c r="G336" s="24">
        <f>Table1[[#This Row],[APRIL 2022 LIST PRICE ]]*(1-Table1[[#This Row],[DISCOPUNT %]])</f>
        <v>41217.488749999997</v>
      </c>
      <c r="H336" s="12">
        <v>0.17</v>
      </c>
      <c r="I336" s="3">
        <v>5939.65391</v>
      </c>
      <c r="J336" s="3">
        <f>Table1[[#This Row],[PRICE PROPOSAL]]-Table1[[#This Row],[COST]]</f>
        <v>35277.834839999996</v>
      </c>
      <c r="K336" s="12">
        <f>Table1[[#This Row],[PROFIT/LOSS]]/Table1[[#This Row],[PRICE PROPOSAL]]</f>
        <v>0.85589481333939832</v>
      </c>
      <c r="L336" s="1" t="s">
        <v>27</v>
      </c>
      <c r="M336" s="1" t="s">
        <v>312</v>
      </c>
      <c r="N336" s="1" t="s">
        <v>1251</v>
      </c>
      <c r="O336" s="1" t="s">
        <v>1250</v>
      </c>
      <c r="P336" s="1" t="s">
        <v>243</v>
      </c>
      <c r="Q336" s="1" t="s">
        <v>31</v>
      </c>
    </row>
    <row r="337" spans="1:17" x14ac:dyDescent="0.2">
      <c r="A337" s="1" t="s">
        <v>1257</v>
      </c>
      <c r="B337" s="1" t="s">
        <v>1256</v>
      </c>
      <c r="C337" s="1" t="s">
        <v>24</v>
      </c>
      <c r="D337" s="24">
        <v>52024.625</v>
      </c>
      <c r="E337" s="3">
        <f>Table1[[#This Row],[APRIL 2022 LIST PRICE ]]*0.075</f>
        <v>3901.8468749999997</v>
      </c>
      <c r="F337" s="3">
        <f>Table1[[#This Row],[APRIL 2022 LIST PRICE ]]+Table1[[#This Row],[Column1]]</f>
        <v>55926.471875000003</v>
      </c>
      <c r="G337" s="24">
        <f>Table1[[#This Row],[APRIL 2022 LIST PRICE ]]*(1-Table1[[#This Row],[DISCOPUNT %]])</f>
        <v>43180.438750000001</v>
      </c>
      <c r="H337" s="10">
        <v>0.17</v>
      </c>
      <c r="I337" s="3">
        <v>6182.65391</v>
      </c>
      <c r="J337" s="3">
        <f>Table1[[#This Row],[PRICE PROPOSAL]]-Table1[[#This Row],[COST]]</f>
        <v>36997.78484</v>
      </c>
      <c r="K337" s="10">
        <f>Table1[[#This Row],[PROFIT/LOSS]]/Table1[[#This Row],[PRICE PROPOSAL]]</f>
        <v>0.85681817765225921</v>
      </c>
      <c r="L337" s="1" t="s">
        <v>27</v>
      </c>
      <c r="M337" s="1" t="s">
        <v>312</v>
      </c>
      <c r="N337" s="1" t="s">
        <v>1251</v>
      </c>
      <c r="O337" s="1" t="s">
        <v>1250</v>
      </c>
      <c r="P337" s="1" t="s">
        <v>243</v>
      </c>
      <c r="Q337" s="1" t="s">
        <v>31</v>
      </c>
    </row>
    <row r="338" spans="1:17" x14ac:dyDescent="0.2">
      <c r="A338" s="1" t="s">
        <v>1255</v>
      </c>
      <c r="B338" s="1" t="s">
        <v>1254</v>
      </c>
      <c r="C338" s="1" t="s">
        <v>24</v>
      </c>
      <c r="D338" s="24">
        <v>54389.625</v>
      </c>
      <c r="E338" s="3">
        <f>Table1[[#This Row],[APRIL 2022 LIST PRICE ]]*0.075</f>
        <v>4079.2218749999997</v>
      </c>
      <c r="F338" s="3">
        <f>Table1[[#This Row],[APRIL 2022 LIST PRICE ]]+Table1[[#This Row],[Column1]]</f>
        <v>58468.846875000003</v>
      </c>
      <c r="G338" s="24">
        <f>Table1[[#This Row],[APRIL 2022 LIST PRICE ]]*(1-Table1[[#This Row],[DISCOPUNT %]])</f>
        <v>45143.388749999998</v>
      </c>
      <c r="H338" s="10">
        <v>0.17</v>
      </c>
      <c r="I338" s="3">
        <v>6182.65391</v>
      </c>
      <c r="J338" s="3">
        <f>Table1[[#This Row],[PRICE PROPOSAL]]-Table1[[#This Row],[COST]]</f>
        <v>38960.734839999997</v>
      </c>
      <c r="K338" s="10">
        <f>Table1[[#This Row],[PROFIT/LOSS]]/Table1[[#This Row],[PRICE PROPOSAL]]</f>
        <v>0.8630440894847532</v>
      </c>
      <c r="L338" s="1" t="s">
        <v>27</v>
      </c>
      <c r="M338" s="1" t="s">
        <v>312</v>
      </c>
      <c r="N338" s="1" t="s">
        <v>1251</v>
      </c>
      <c r="O338" s="1" t="s">
        <v>1250</v>
      </c>
      <c r="P338" s="1" t="s">
        <v>243</v>
      </c>
      <c r="Q338" s="1" t="s">
        <v>31</v>
      </c>
    </row>
    <row r="339" spans="1:17" x14ac:dyDescent="0.2">
      <c r="A339" s="1" t="s">
        <v>1253</v>
      </c>
      <c r="B339" s="1" t="s">
        <v>1252</v>
      </c>
      <c r="C339" s="1" t="s">
        <v>24</v>
      </c>
      <c r="D339" s="24">
        <v>49304.875</v>
      </c>
      <c r="E339" s="3">
        <f>Table1[[#This Row],[APRIL 2022 LIST PRICE ]]*0.075</f>
        <v>3697.8656249999999</v>
      </c>
      <c r="F339" s="3">
        <f>Table1[[#This Row],[APRIL 2022 LIST PRICE ]]+Table1[[#This Row],[Column1]]</f>
        <v>53002.740624999999</v>
      </c>
      <c r="G339" s="24">
        <f>Table1[[#This Row],[APRIL 2022 LIST PRICE ]]*(1-Table1[[#This Row],[DISCOPUNT %]])</f>
        <v>40923.046249999999</v>
      </c>
      <c r="H339" s="10">
        <v>0.17</v>
      </c>
      <c r="I339" s="3">
        <v>6151.9387100000004</v>
      </c>
      <c r="J339" s="3">
        <f>Table1[[#This Row],[PRICE PROPOSAL]]-Table1[[#This Row],[COST]]</f>
        <v>34771.107539999997</v>
      </c>
      <c r="K339" s="10">
        <f>Table1[[#This Row],[PROFIT/LOSS]]/Table1[[#This Row],[PRICE PROPOSAL]]</f>
        <v>0.8496705579438627</v>
      </c>
      <c r="L339" s="1" t="s">
        <v>27</v>
      </c>
      <c r="M339" s="1" t="s">
        <v>312</v>
      </c>
      <c r="N339" s="1" t="s">
        <v>1251</v>
      </c>
      <c r="O339" s="1" t="s">
        <v>1250</v>
      </c>
      <c r="P339" s="1" t="s">
        <v>243</v>
      </c>
      <c r="Q339" s="1" t="s">
        <v>31</v>
      </c>
    </row>
    <row r="340" spans="1:17" x14ac:dyDescent="0.2">
      <c r="A340" s="1" t="s">
        <v>1373</v>
      </c>
      <c r="B340" s="1" t="s">
        <v>1372</v>
      </c>
      <c r="C340" s="1" t="s">
        <v>24</v>
      </c>
      <c r="D340" s="24">
        <v>13373</v>
      </c>
      <c r="E340" s="3">
        <f>Table1[[#This Row],[APRIL 2022 LIST PRICE ]]*0.075</f>
        <v>1002.9749999999999</v>
      </c>
      <c r="F340" s="3">
        <f>Table1[[#This Row],[APRIL 2022 LIST PRICE ]]+Table1[[#This Row],[Column1]]</f>
        <v>14375.975</v>
      </c>
      <c r="G340" s="24">
        <f>Table1[[#This Row],[APRIL 2022 LIST PRICE ]]*(1-Table1[[#This Row],[DISCOPUNT %]])</f>
        <v>11367.05</v>
      </c>
      <c r="H340" s="10">
        <v>0.15</v>
      </c>
      <c r="I340" s="3">
        <v>3113.0808200000001</v>
      </c>
      <c r="J340" s="3">
        <f>Table1[[#This Row],[PRICE PROPOSAL]]-Table1[[#This Row],[COST]]</f>
        <v>8253.9691800000001</v>
      </c>
      <c r="K340" s="10">
        <f>Table1[[#This Row],[PROFIT/LOSS]]/Table1[[#This Row],[PRICE PROPOSAL]]</f>
        <v>0.72613115804012485</v>
      </c>
      <c r="L340" s="1" t="s">
        <v>27</v>
      </c>
      <c r="M340" s="1" t="s">
        <v>312</v>
      </c>
      <c r="N340" s="1" t="s">
        <v>667</v>
      </c>
      <c r="O340" s="1" t="s">
        <v>1094</v>
      </c>
      <c r="P340" s="1" t="s">
        <v>667</v>
      </c>
      <c r="Q340" s="1" t="s">
        <v>31</v>
      </c>
    </row>
    <row r="341" spans="1:17" x14ac:dyDescent="0.2">
      <c r="A341" s="1" t="s">
        <v>1371</v>
      </c>
      <c r="B341" s="1" t="s">
        <v>1370</v>
      </c>
      <c r="C341" s="1" t="s">
        <v>24</v>
      </c>
      <c r="D341" s="24">
        <v>15536.975</v>
      </c>
      <c r="E341" s="3">
        <f>Table1[[#This Row],[APRIL 2022 LIST PRICE ]]*0.075</f>
        <v>1165.2731249999999</v>
      </c>
      <c r="F341" s="3">
        <f>Table1[[#This Row],[APRIL 2022 LIST PRICE ]]+Table1[[#This Row],[Column1]]</f>
        <v>16702.248125000002</v>
      </c>
      <c r="G341" s="24">
        <f>Table1[[#This Row],[APRIL 2022 LIST PRICE ]]*(1-Table1[[#This Row],[DISCOPUNT %]])</f>
        <v>13206.428749999999</v>
      </c>
      <c r="H341" s="10">
        <v>0.15</v>
      </c>
      <c r="I341" s="3">
        <v>3824.9279499999998</v>
      </c>
      <c r="J341" s="3">
        <f>Table1[[#This Row],[PRICE PROPOSAL]]-Table1[[#This Row],[COST]]</f>
        <v>9381.5007999999998</v>
      </c>
      <c r="K341" s="10">
        <f>Table1[[#This Row],[PROFIT/LOSS]]/Table1[[#This Row],[PRICE PROPOSAL]]</f>
        <v>0.71037378670596318</v>
      </c>
      <c r="L341" s="1" t="s">
        <v>27</v>
      </c>
      <c r="M341" s="1" t="s">
        <v>312</v>
      </c>
      <c r="N341" s="1" t="s">
        <v>667</v>
      </c>
      <c r="O341" s="1" t="s">
        <v>1094</v>
      </c>
      <c r="P341" s="1" t="s">
        <v>667</v>
      </c>
      <c r="Q341" s="1" t="s">
        <v>31</v>
      </c>
    </row>
    <row r="342" spans="1:17" x14ac:dyDescent="0.2">
      <c r="A342" s="1" t="s">
        <v>1369</v>
      </c>
      <c r="B342" s="1" t="s">
        <v>1368</v>
      </c>
      <c r="C342" s="1" t="s">
        <v>24</v>
      </c>
      <c r="D342" s="24">
        <v>21527.95</v>
      </c>
      <c r="E342" s="3">
        <f>Table1[[#This Row],[APRIL 2022 LIST PRICE ]]*0.075</f>
        <v>1614.5962500000001</v>
      </c>
      <c r="F342" s="3">
        <f>Table1[[#This Row],[APRIL 2022 LIST PRICE ]]+Table1[[#This Row],[Column1]]</f>
        <v>23142.546249999999</v>
      </c>
      <c r="G342" s="24">
        <f>Table1[[#This Row],[APRIL 2022 LIST PRICE ]]*(1-Table1[[#This Row],[DISCOPUNT %]])</f>
        <v>18298.7575</v>
      </c>
      <c r="H342" s="10">
        <v>0.15</v>
      </c>
      <c r="I342" s="3">
        <v>4611.0005499999997</v>
      </c>
      <c r="J342" s="3">
        <f>Table1[[#This Row],[PRICE PROPOSAL]]-Table1[[#This Row],[COST]]</f>
        <v>13687.756949999999</v>
      </c>
      <c r="K342" s="10">
        <f>Table1[[#This Row],[PROFIT/LOSS]]/Table1[[#This Row],[PRICE PROPOSAL]]</f>
        <v>0.74801564805697873</v>
      </c>
      <c r="L342" s="1" t="s">
        <v>27</v>
      </c>
      <c r="M342" s="1" t="s">
        <v>312</v>
      </c>
      <c r="N342" s="1" t="s">
        <v>667</v>
      </c>
      <c r="O342" s="1" t="s">
        <v>1094</v>
      </c>
      <c r="P342" s="1" t="s">
        <v>667</v>
      </c>
      <c r="Q342" s="1" t="s">
        <v>31</v>
      </c>
    </row>
    <row r="343" spans="1:17" x14ac:dyDescent="0.2">
      <c r="A343" s="1" t="s">
        <v>1367</v>
      </c>
      <c r="B343" s="1" t="s">
        <v>1366</v>
      </c>
      <c r="C343" s="1" t="s">
        <v>24</v>
      </c>
      <c r="D343" s="24">
        <v>25447.4</v>
      </c>
      <c r="E343" s="3">
        <f>Table1[[#This Row],[APRIL 2022 LIST PRICE ]]*0.075</f>
        <v>1908.5550000000001</v>
      </c>
      <c r="F343" s="3">
        <f>Table1[[#This Row],[APRIL 2022 LIST PRICE ]]+Table1[[#This Row],[Column1]]</f>
        <v>27355.955000000002</v>
      </c>
      <c r="G343" s="24">
        <f>Table1[[#This Row],[APRIL 2022 LIST PRICE ]]*(1-Table1[[#This Row],[DISCOPUNT %]])</f>
        <v>21630.29</v>
      </c>
      <c r="H343" s="10">
        <v>0.15</v>
      </c>
      <c r="I343" s="3">
        <v>5094.4969499999997</v>
      </c>
      <c r="J343" s="3">
        <f>Table1[[#This Row],[PRICE PROPOSAL]]-Table1[[#This Row],[COST]]</f>
        <v>16535.79305</v>
      </c>
      <c r="K343" s="10">
        <f>Table1[[#This Row],[PROFIT/LOSS]]/Table1[[#This Row],[PRICE PROPOSAL]]</f>
        <v>0.76447394140346703</v>
      </c>
      <c r="L343" s="1" t="s">
        <v>27</v>
      </c>
      <c r="M343" s="1" t="s">
        <v>312</v>
      </c>
      <c r="N343" s="1" t="s">
        <v>667</v>
      </c>
      <c r="O343" s="1" t="s">
        <v>1094</v>
      </c>
      <c r="P343" s="1" t="s">
        <v>667</v>
      </c>
      <c r="Q343" s="1" t="s">
        <v>31</v>
      </c>
    </row>
    <row r="344" spans="1:17" x14ac:dyDescent="0.2">
      <c r="A344" s="1" t="s">
        <v>1365</v>
      </c>
      <c r="B344" s="1" t="s">
        <v>1364</v>
      </c>
      <c r="C344" s="1" t="s">
        <v>24</v>
      </c>
      <c r="D344" s="24">
        <v>19457.5</v>
      </c>
      <c r="E344" s="3">
        <f>Table1[[#This Row],[APRIL 2022 LIST PRICE ]]*0.075</f>
        <v>1459.3125</v>
      </c>
      <c r="F344" s="3">
        <f>Table1[[#This Row],[APRIL 2022 LIST PRICE ]]+Table1[[#This Row],[Column1]]</f>
        <v>20916.8125</v>
      </c>
      <c r="G344" s="24">
        <f>Table1[[#This Row],[APRIL 2022 LIST PRICE ]]*(1-Table1[[#This Row],[DISCOPUNT %]])</f>
        <v>16538.875</v>
      </c>
      <c r="H344" s="10">
        <v>0.15</v>
      </c>
      <c r="I344" s="3">
        <v>4308.9535500000002</v>
      </c>
      <c r="J344" s="3">
        <f>Table1[[#This Row],[PRICE PROPOSAL]]-Table1[[#This Row],[COST]]</f>
        <v>12229.92145</v>
      </c>
      <c r="K344" s="10">
        <f>Table1[[#This Row],[PROFIT/LOSS]]/Table1[[#This Row],[PRICE PROPOSAL]]</f>
        <v>0.73946513592974128</v>
      </c>
      <c r="L344" s="1" t="s">
        <v>27</v>
      </c>
      <c r="M344" s="1" t="s">
        <v>312</v>
      </c>
      <c r="N344" s="1" t="s">
        <v>667</v>
      </c>
      <c r="O344" s="1" t="s">
        <v>1094</v>
      </c>
      <c r="P344" s="1" t="s">
        <v>667</v>
      </c>
      <c r="Q344" s="1" t="s">
        <v>31</v>
      </c>
    </row>
    <row r="345" spans="1:17" x14ac:dyDescent="0.2">
      <c r="A345" s="1" t="s">
        <v>1363</v>
      </c>
      <c r="B345" s="1" t="s">
        <v>1362</v>
      </c>
      <c r="C345" s="1" t="s">
        <v>24</v>
      </c>
      <c r="D345" s="24">
        <v>16572.2</v>
      </c>
      <c r="E345" s="3">
        <f>Table1[[#This Row],[APRIL 2022 LIST PRICE ]]*0.075</f>
        <v>1242.915</v>
      </c>
      <c r="F345" s="3">
        <f>Table1[[#This Row],[APRIL 2022 LIST PRICE ]]+Table1[[#This Row],[Column1]]</f>
        <v>17815.115000000002</v>
      </c>
      <c r="G345" s="24">
        <f>Table1[[#This Row],[APRIL 2022 LIST PRICE ]]*(1-Table1[[#This Row],[DISCOPUNT %]])</f>
        <v>14086.37</v>
      </c>
      <c r="H345" s="10">
        <v>0.15</v>
      </c>
      <c r="I345" s="3">
        <v>3016.1541400000001</v>
      </c>
      <c r="J345" s="3">
        <f>Table1[[#This Row],[PRICE PROPOSAL]]-Table1[[#This Row],[COST]]</f>
        <v>11070.21586</v>
      </c>
      <c r="K345" s="10">
        <f>Table1[[#This Row],[PROFIT/LOSS]]/Table1[[#This Row],[PRICE PROPOSAL]]</f>
        <v>0.78588137753019405</v>
      </c>
      <c r="L345" s="1" t="s">
        <v>27</v>
      </c>
      <c r="M345" s="1" t="s">
        <v>312</v>
      </c>
      <c r="N345" s="1" t="s">
        <v>667</v>
      </c>
      <c r="O345" s="1" t="s">
        <v>1094</v>
      </c>
      <c r="P345" s="1" t="s">
        <v>667</v>
      </c>
      <c r="Q345" s="1" t="s">
        <v>31</v>
      </c>
    </row>
    <row r="346" spans="1:17" x14ac:dyDescent="0.2">
      <c r="A346" s="1" t="s">
        <v>1361</v>
      </c>
      <c r="B346" s="1" t="s">
        <v>1360</v>
      </c>
      <c r="C346" s="1" t="s">
        <v>24</v>
      </c>
      <c r="D346" s="24">
        <v>22562.1</v>
      </c>
      <c r="E346" s="3">
        <f>Table1[[#This Row],[APRIL 2022 LIST PRICE ]]*0.075</f>
        <v>1692.1574999999998</v>
      </c>
      <c r="F346" s="3">
        <f>Table1[[#This Row],[APRIL 2022 LIST PRICE ]]+Table1[[#This Row],[Column1]]</f>
        <v>24254.2575</v>
      </c>
      <c r="G346" s="24">
        <f>Table1[[#This Row],[APRIL 2022 LIST PRICE ]]*(1-Table1[[#This Row],[DISCOPUNT %]])</f>
        <v>19177.785</v>
      </c>
      <c r="H346" s="10">
        <v>0.15</v>
      </c>
      <c r="I346" s="3">
        <v>3968.7194300000001</v>
      </c>
      <c r="J346" s="3">
        <f>Table1[[#This Row],[PRICE PROPOSAL]]-Table1[[#This Row],[COST]]</f>
        <v>15209.065569999999</v>
      </c>
      <c r="K346" s="10">
        <f>Table1[[#This Row],[PROFIT/LOSS]]/Table1[[#This Row],[PRICE PROPOSAL]]</f>
        <v>0.79305642283506661</v>
      </c>
      <c r="L346" s="1" t="s">
        <v>27</v>
      </c>
      <c r="M346" s="1" t="s">
        <v>312</v>
      </c>
      <c r="N346" s="1" t="s">
        <v>667</v>
      </c>
      <c r="O346" s="1" t="s">
        <v>1094</v>
      </c>
      <c r="P346" s="1" t="s">
        <v>667</v>
      </c>
      <c r="Q346" s="1" t="s">
        <v>31</v>
      </c>
    </row>
    <row r="347" spans="1:17" x14ac:dyDescent="0.2">
      <c r="A347" s="1" t="s">
        <v>1359</v>
      </c>
      <c r="B347" s="1" t="s">
        <v>1358</v>
      </c>
      <c r="C347" s="1" t="s">
        <v>24</v>
      </c>
      <c r="D347" s="24">
        <v>18736.174999999999</v>
      </c>
      <c r="E347" s="3">
        <f>Table1[[#This Row],[APRIL 2022 LIST PRICE ]]*0.075</f>
        <v>1405.213125</v>
      </c>
      <c r="F347" s="3">
        <f>Table1[[#This Row],[APRIL 2022 LIST PRICE ]]+Table1[[#This Row],[Column1]]</f>
        <v>20141.388124999998</v>
      </c>
      <c r="G347" s="24">
        <f>Table1[[#This Row],[APRIL 2022 LIST PRICE ]]*(1-Table1[[#This Row],[DISCOPUNT %]])</f>
        <v>15925.748749999999</v>
      </c>
      <c r="H347" s="10">
        <v>0.15</v>
      </c>
      <c r="I347" s="3">
        <v>3727.7539499999998</v>
      </c>
      <c r="J347" s="3">
        <f>Table1[[#This Row],[PRICE PROPOSAL]]-Table1[[#This Row],[COST]]</f>
        <v>12197.994799999999</v>
      </c>
      <c r="K347" s="10">
        <f>Table1[[#This Row],[PROFIT/LOSS]]/Table1[[#This Row],[PRICE PROPOSAL]]</f>
        <v>0.76592912468244234</v>
      </c>
      <c r="L347" s="1" t="s">
        <v>27</v>
      </c>
      <c r="M347" s="1" t="s">
        <v>312</v>
      </c>
      <c r="N347" s="1" t="s">
        <v>667</v>
      </c>
      <c r="O347" s="1" t="s">
        <v>1094</v>
      </c>
      <c r="P347" s="1" t="s">
        <v>667</v>
      </c>
      <c r="Q347" s="1" t="s">
        <v>31</v>
      </c>
    </row>
    <row r="348" spans="1:17" x14ac:dyDescent="0.2">
      <c r="A348" s="1" t="s">
        <v>1357</v>
      </c>
      <c r="B348" s="1" t="s">
        <v>1356</v>
      </c>
      <c r="C348" s="1" t="s">
        <v>24</v>
      </c>
      <c r="D348" s="24">
        <v>19457.5</v>
      </c>
      <c r="E348" s="3">
        <f>Table1[[#This Row],[APRIL 2022 LIST PRICE ]]*0.075</f>
        <v>1459.3125</v>
      </c>
      <c r="F348" s="3">
        <f>Table1[[#This Row],[APRIL 2022 LIST PRICE ]]+Table1[[#This Row],[Column1]]</f>
        <v>20916.8125</v>
      </c>
      <c r="G348" s="24">
        <f>Table1[[#This Row],[APRIL 2022 LIST PRICE ]]*(1-Table1[[#This Row],[DISCOPUNT %]])</f>
        <v>16538.875</v>
      </c>
      <c r="H348" s="10">
        <v>0.15</v>
      </c>
      <c r="I348" s="3">
        <v>3770.9863500000001</v>
      </c>
      <c r="J348" s="3">
        <f>Table1[[#This Row],[PRICE PROPOSAL]]-Table1[[#This Row],[COST]]</f>
        <v>12767.888650000001</v>
      </c>
      <c r="K348" s="10">
        <f>Table1[[#This Row],[PROFIT/LOSS]]/Table1[[#This Row],[PRICE PROPOSAL]]</f>
        <v>0.77199257204616401</v>
      </c>
      <c r="L348" s="1" t="s">
        <v>27</v>
      </c>
      <c r="M348" s="1" t="s">
        <v>312</v>
      </c>
      <c r="N348" s="1" t="s">
        <v>667</v>
      </c>
      <c r="O348" s="1" t="s">
        <v>1094</v>
      </c>
      <c r="P348" s="1" t="s">
        <v>667</v>
      </c>
      <c r="Q348" s="1" t="s">
        <v>31</v>
      </c>
    </row>
    <row r="349" spans="1:17" x14ac:dyDescent="0.2">
      <c r="A349" s="1" t="s">
        <v>1355</v>
      </c>
      <c r="B349" s="1" t="s">
        <v>1354</v>
      </c>
      <c r="C349" s="1" t="s">
        <v>24</v>
      </c>
      <c r="D349" s="24">
        <v>24726.075000000001</v>
      </c>
      <c r="E349" s="3">
        <f>Table1[[#This Row],[APRIL 2022 LIST PRICE ]]*0.075</f>
        <v>1854.4556250000001</v>
      </c>
      <c r="F349" s="3">
        <f>Table1[[#This Row],[APRIL 2022 LIST PRICE ]]+Table1[[#This Row],[Column1]]</f>
        <v>26580.530624999999</v>
      </c>
      <c r="G349" s="24">
        <f>Table1[[#This Row],[APRIL 2022 LIST PRICE ]]*(1-Table1[[#This Row],[DISCOPUNT %]])</f>
        <v>21017.16375</v>
      </c>
      <c r="H349" s="10">
        <v>0.15</v>
      </c>
      <c r="I349" s="3">
        <v>4515.4443899999997</v>
      </c>
      <c r="J349" s="3">
        <f>Table1[[#This Row],[PRICE PROPOSAL]]-Table1[[#This Row],[COST]]</f>
        <v>16501.719359999999</v>
      </c>
      <c r="K349" s="10">
        <f>Table1[[#This Row],[PROFIT/LOSS]]/Table1[[#This Row],[PRICE PROPOSAL]]</f>
        <v>0.7851544364543479</v>
      </c>
      <c r="L349" s="1" t="s">
        <v>27</v>
      </c>
      <c r="M349" s="1" t="s">
        <v>312</v>
      </c>
      <c r="N349" s="1" t="s">
        <v>667</v>
      </c>
      <c r="O349" s="1" t="s">
        <v>1094</v>
      </c>
      <c r="P349" s="1" t="s">
        <v>667</v>
      </c>
      <c r="Q349" s="1" t="s">
        <v>31</v>
      </c>
    </row>
    <row r="350" spans="1:17" x14ac:dyDescent="0.2">
      <c r="A350" s="1" t="s">
        <v>1353</v>
      </c>
      <c r="B350" s="1" t="s">
        <v>1352</v>
      </c>
      <c r="C350" s="1" t="s">
        <v>24</v>
      </c>
      <c r="D350" s="24">
        <v>25447.4</v>
      </c>
      <c r="E350" s="3">
        <f>Table1[[#This Row],[APRIL 2022 LIST PRICE ]]*0.075</f>
        <v>1908.5550000000001</v>
      </c>
      <c r="F350" s="3">
        <f>Table1[[#This Row],[APRIL 2022 LIST PRICE ]]+Table1[[#This Row],[Column1]]</f>
        <v>27355.955000000002</v>
      </c>
      <c r="G350" s="24">
        <f>Table1[[#This Row],[APRIL 2022 LIST PRICE ]]*(1-Table1[[#This Row],[DISCOPUNT %]])</f>
        <v>21630.29</v>
      </c>
      <c r="H350" s="10">
        <v>0.15</v>
      </c>
      <c r="I350" s="3">
        <v>4558.6767900000004</v>
      </c>
      <c r="J350" s="3">
        <f>Table1[[#This Row],[PRICE PROPOSAL]]-Table1[[#This Row],[COST]]</f>
        <v>17071.61321</v>
      </c>
      <c r="K350" s="10">
        <f>Table1[[#This Row],[PROFIT/LOSS]]/Table1[[#This Row],[PRICE PROPOSAL]]</f>
        <v>0.78924569249880605</v>
      </c>
      <c r="L350" s="1" t="s">
        <v>27</v>
      </c>
      <c r="M350" s="1" t="s">
        <v>312</v>
      </c>
      <c r="N350" s="1" t="s">
        <v>667</v>
      </c>
      <c r="O350" s="1" t="s">
        <v>1094</v>
      </c>
      <c r="P350" s="1" t="s">
        <v>667</v>
      </c>
      <c r="Q350" s="1" t="s">
        <v>31</v>
      </c>
    </row>
    <row r="351" spans="1:17" x14ac:dyDescent="0.2">
      <c r="A351" s="1" t="s">
        <v>1351</v>
      </c>
      <c r="B351" s="1" t="s">
        <v>1350</v>
      </c>
      <c r="C351" s="1" t="s">
        <v>24</v>
      </c>
      <c r="D351" s="24">
        <v>23378.025000000001</v>
      </c>
      <c r="E351" s="3">
        <f>Table1[[#This Row],[APRIL 2022 LIST PRICE ]]*0.075</f>
        <v>1753.3518750000001</v>
      </c>
      <c r="F351" s="3">
        <f>Table1[[#This Row],[APRIL 2022 LIST PRICE ]]+Table1[[#This Row],[Column1]]</f>
        <v>25131.376875000002</v>
      </c>
      <c r="G351" s="24">
        <f>Table1[[#This Row],[APRIL 2022 LIST PRICE ]]*(1-Table1[[#This Row],[DISCOPUNT %]])</f>
        <v>19871.321250000001</v>
      </c>
      <c r="H351" s="10">
        <v>0.15</v>
      </c>
      <c r="I351" s="3">
        <v>4258.3363499999996</v>
      </c>
      <c r="J351" s="3">
        <f>Table1[[#This Row],[PRICE PROPOSAL]]-Table1[[#This Row],[COST]]</f>
        <v>15612.984900000001</v>
      </c>
      <c r="K351" s="10">
        <f>Table1[[#This Row],[PROFIT/LOSS]]/Table1[[#This Row],[PRICE PROPOSAL]]</f>
        <v>0.78570441811965575</v>
      </c>
      <c r="L351" s="1" t="s">
        <v>27</v>
      </c>
      <c r="M351" s="1" t="s">
        <v>312</v>
      </c>
      <c r="N351" s="1" t="s">
        <v>667</v>
      </c>
      <c r="O351" s="1" t="s">
        <v>1094</v>
      </c>
      <c r="P351" s="1" t="s">
        <v>667</v>
      </c>
      <c r="Q351" s="1" t="s">
        <v>31</v>
      </c>
    </row>
    <row r="352" spans="1:17" x14ac:dyDescent="0.2">
      <c r="A352" s="1" t="s">
        <v>1349</v>
      </c>
      <c r="B352" s="1" t="s">
        <v>1348</v>
      </c>
      <c r="C352" s="1" t="s">
        <v>24</v>
      </c>
      <c r="D352" s="24">
        <v>29367.924999999999</v>
      </c>
      <c r="E352" s="3">
        <f>Table1[[#This Row],[APRIL 2022 LIST PRICE ]]*0.075</f>
        <v>2202.5943749999997</v>
      </c>
      <c r="F352" s="3">
        <f>Table1[[#This Row],[APRIL 2022 LIST PRICE ]]+Table1[[#This Row],[Column1]]</f>
        <v>31570.519375</v>
      </c>
      <c r="G352" s="24">
        <f>Table1[[#This Row],[APRIL 2022 LIST PRICE ]]*(1-Table1[[#This Row],[DISCOPUNT %]])</f>
        <v>24962.736249999998</v>
      </c>
      <c r="H352" s="10">
        <v>0.15</v>
      </c>
      <c r="I352" s="3">
        <v>5043.8797500000001</v>
      </c>
      <c r="J352" s="3">
        <f>Table1[[#This Row],[PRICE PROPOSAL]]-Table1[[#This Row],[COST]]</f>
        <v>19918.856499999998</v>
      </c>
      <c r="K352" s="10">
        <f>Table1[[#This Row],[PROFIT/LOSS]]/Table1[[#This Row],[PRICE PROPOSAL]]</f>
        <v>0.79794363488497777</v>
      </c>
      <c r="L352" s="1" t="s">
        <v>27</v>
      </c>
      <c r="M352" s="1" t="s">
        <v>312</v>
      </c>
      <c r="N352" s="1" t="s">
        <v>667</v>
      </c>
      <c r="O352" s="1" t="s">
        <v>1094</v>
      </c>
      <c r="P352" s="1" t="s">
        <v>667</v>
      </c>
      <c r="Q352" s="1" t="s">
        <v>31</v>
      </c>
    </row>
    <row r="353" spans="1:17" x14ac:dyDescent="0.2">
      <c r="A353" s="1" t="s">
        <v>1347</v>
      </c>
      <c r="B353" s="1" t="s">
        <v>1346</v>
      </c>
      <c r="C353" s="1" t="s">
        <v>24</v>
      </c>
      <c r="D353" s="24">
        <v>22656.7</v>
      </c>
      <c r="E353" s="3">
        <f>Table1[[#This Row],[APRIL 2022 LIST PRICE ]]*0.075</f>
        <v>1699.2525000000001</v>
      </c>
      <c r="F353" s="3">
        <f>Table1[[#This Row],[APRIL 2022 LIST PRICE ]]+Table1[[#This Row],[Column1]]</f>
        <v>24355.952499999999</v>
      </c>
      <c r="G353" s="24">
        <f>Table1[[#This Row],[APRIL 2022 LIST PRICE ]]*(1-Table1[[#This Row],[DISCOPUNT %]])</f>
        <v>19258.195</v>
      </c>
      <c r="H353" s="10">
        <v>0.15</v>
      </c>
      <c r="I353" s="3">
        <v>4215.1039499999997</v>
      </c>
      <c r="J353" s="3">
        <f>Table1[[#This Row],[PRICE PROPOSAL]]-Table1[[#This Row],[COST]]</f>
        <v>15043.091049999999</v>
      </c>
      <c r="K353" s="10">
        <f>Table1[[#This Row],[PROFIT/LOSS]]/Table1[[#This Row],[PRICE PROPOSAL]]</f>
        <v>0.78112673851313685</v>
      </c>
      <c r="L353" s="1" t="s">
        <v>27</v>
      </c>
      <c r="M353" s="1" t="s">
        <v>312</v>
      </c>
      <c r="N353" s="1" t="s">
        <v>667</v>
      </c>
      <c r="O353" s="1" t="s">
        <v>1094</v>
      </c>
      <c r="P353" s="1" t="s">
        <v>667</v>
      </c>
      <c r="Q353" s="1" t="s">
        <v>31</v>
      </c>
    </row>
    <row r="354" spans="1:17" x14ac:dyDescent="0.2">
      <c r="A354" s="1" t="s">
        <v>1345</v>
      </c>
      <c r="B354" s="1" t="s">
        <v>1344</v>
      </c>
      <c r="C354" s="1" t="s">
        <v>24</v>
      </c>
      <c r="D354" s="24">
        <v>22562.1</v>
      </c>
      <c r="E354" s="3">
        <f>Table1[[#This Row],[APRIL 2022 LIST PRICE ]]*0.075</f>
        <v>1692.1574999999998</v>
      </c>
      <c r="F354" s="3">
        <f>Table1[[#This Row],[APRIL 2022 LIST PRICE ]]+Table1[[#This Row],[Column1]]</f>
        <v>24254.2575</v>
      </c>
      <c r="G354" s="24">
        <f>Table1[[#This Row],[APRIL 2022 LIST PRICE ]]*(1-Table1[[#This Row],[DISCOPUNT %]])</f>
        <v>19177.785</v>
      </c>
      <c r="H354" s="10">
        <v>0.15</v>
      </c>
      <c r="I354" s="3">
        <v>4095.6194300000002</v>
      </c>
      <c r="J354" s="3">
        <f>Table1[[#This Row],[PRICE PROPOSAL]]-Table1[[#This Row],[COST]]</f>
        <v>15082.165569999999</v>
      </c>
      <c r="K354" s="10">
        <f>Table1[[#This Row],[PROFIT/LOSS]]/Table1[[#This Row],[PRICE PROPOSAL]]</f>
        <v>0.78643939172328814</v>
      </c>
      <c r="L354" s="1" t="s">
        <v>27</v>
      </c>
      <c r="M354" s="1" t="s">
        <v>312</v>
      </c>
      <c r="N354" s="1" t="s">
        <v>667</v>
      </c>
      <c r="O354" s="1" t="s">
        <v>1094</v>
      </c>
      <c r="P354" s="1" t="s">
        <v>667</v>
      </c>
      <c r="Q354" s="1" t="s">
        <v>31</v>
      </c>
    </row>
    <row r="355" spans="1:17" x14ac:dyDescent="0.2">
      <c r="A355" s="1" t="s">
        <v>1343</v>
      </c>
      <c r="B355" s="1" t="s">
        <v>1342</v>
      </c>
      <c r="C355" s="1" t="s">
        <v>24</v>
      </c>
      <c r="D355" s="24">
        <v>24726.075000000001</v>
      </c>
      <c r="E355" s="3">
        <f>Table1[[#This Row],[APRIL 2022 LIST PRICE ]]*0.075</f>
        <v>1854.4556250000001</v>
      </c>
      <c r="F355" s="3">
        <f>Table1[[#This Row],[APRIL 2022 LIST PRICE ]]+Table1[[#This Row],[Column1]]</f>
        <v>26580.530624999999</v>
      </c>
      <c r="G355" s="24">
        <f>Table1[[#This Row],[APRIL 2022 LIST PRICE ]]*(1-Table1[[#This Row],[DISCOPUNT %]])</f>
        <v>21017.16375</v>
      </c>
      <c r="H355" s="10">
        <v>0.15</v>
      </c>
      <c r="I355" s="3">
        <v>4642.3443900000002</v>
      </c>
      <c r="J355" s="3">
        <f>Table1[[#This Row],[PRICE PROPOSAL]]-Table1[[#This Row],[COST]]</f>
        <v>16374.81936</v>
      </c>
      <c r="K355" s="10">
        <f>Table1[[#This Row],[PROFIT/LOSS]]/Table1[[#This Row],[PRICE PROPOSAL]]</f>
        <v>0.77911651423470496</v>
      </c>
      <c r="L355" s="1" t="s">
        <v>27</v>
      </c>
      <c r="M355" s="1" t="s">
        <v>312</v>
      </c>
      <c r="N355" s="1" t="s">
        <v>667</v>
      </c>
      <c r="O355" s="1" t="s">
        <v>1094</v>
      </c>
      <c r="P355" s="1" t="s">
        <v>667</v>
      </c>
      <c r="Q355" s="1" t="s">
        <v>31</v>
      </c>
    </row>
    <row r="356" spans="1:17" x14ac:dyDescent="0.2">
      <c r="A356" s="1" t="s">
        <v>1341</v>
      </c>
      <c r="B356" s="1" t="s">
        <v>1340</v>
      </c>
      <c r="C356" s="1" t="s">
        <v>24</v>
      </c>
      <c r="D356" s="24">
        <v>11284.275</v>
      </c>
      <c r="E356" s="3">
        <f>Table1[[#This Row],[APRIL 2022 LIST PRICE ]]*0.075</f>
        <v>846.32062499999995</v>
      </c>
      <c r="F356" s="3">
        <f>Table1[[#This Row],[APRIL 2022 LIST PRICE ]]+Table1[[#This Row],[Column1]]</f>
        <v>12130.595625</v>
      </c>
      <c r="G356" s="24">
        <f>Table1[[#This Row],[APRIL 2022 LIST PRICE ]]*(1-Table1[[#This Row],[DISCOPUNT %]])</f>
        <v>9591.6337499999991</v>
      </c>
      <c r="H356" s="10">
        <v>0.15</v>
      </c>
      <c r="I356" s="3">
        <v>3095.3223800000001</v>
      </c>
      <c r="J356" s="3">
        <f>Table1[[#This Row],[PRICE PROPOSAL]]-Table1[[#This Row],[COST]]</f>
        <v>6496.3113699999994</v>
      </c>
      <c r="K356" s="10">
        <f>Table1[[#This Row],[PROFIT/LOSS]]/Table1[[#This Row],[PRICE PROPOSAL]]</f>
        <v>0.67728934812591235</v>
      </c>
      <c r="L356" s="1" t="s">
        <v>27</v>
      </c>
      <c r="M356" s="1" t="s">
        <v>312</v>
      </c>
      <c r="N356" s="1" t="s">
        <v>667</v>
      </c>
      <c r="O356" s="1" t="s">
        <v>1094</v>
      </c>
      <c r="P356" s="1" t="s">
        <v>667</v>
      </c>
      <c r="Q356" s="1" t="s">
        <v>31</v>
      </c>
    </row>
    <row r="357" spans="1:17" x14ac:dyDescent="0.2">
      <c r="A357" s="1" t="s">
        <v>1337</v>
      </c>
      <c r="B357" s="1" t="s">
        <v>1336</v>
      </c>
      <c r="C357" s="1" t="s">
        <v>24</v>
      </c>
      <c r="D357" s="24">
        <v>12005.6</v>
      </c>
      <c r="E357" s="3">
        <f>Table1[[#This Row],[APRIL 2022 LIST PRICE ]]*0.075</f>
        <v>900.42</v>
      </c>
      <c r="F357" s="3">
        <f>Table1[[#This Row],[APRIL 2022 LIST PRICE ]]+Table1[[#This Row],[Column1]]</f>
        <v>12906.02</v>
      </c>
      <c r="G357" s="24">
        <f>Table1[[#This Row],[APRIL 2022 LIST PRICE ]]*(1-Table1[[#This Row],[DISCOPUNT %]])</f>
        <v>10204.76</v>
      </c>
      <c r="H357" s="10">
        <v>0.15</v>
      </c>
      <c r="I357" s="3">
        <v>3596.21837</v>
      </c>
      <c r="J357" s="3">
        <f>Table1[[#This Row],[PRICE PROPOSAL]]-Table1[[#This Row],[COST]]</f>
        <v>6608.5416299999997</v>
      </c>
      <c r="K357" s="10">
        <f>Table1[[#This Row],[PROFIT/LOSS]]/Table1[[#This Row],[PRICE PROPOSAL]]</f>
        <v>0.64759402768903918</v>
      </c>
      <c r="L357" s="1" t="s">
        <v>27</v>
      </c>
      <c r="M357" s="1" t="s">
        <v>312</v>
      </c>
      <c r="N357" s="1" t="s">
        <v>667</v>
      </c>
      <c r="O357" s="1" t="s">
        <v>1094</v>
      </c>
      <c r="P357" s="1" t="s">
        <v>667</v>
      </c>
      <c r="Q357" s="1" t="s">
        <v>31</v>
      </c>
    </row>
    <row r="358" spans="1:17" x14ac:dyDescent="0.2">
      <c r="A358" s="1" t="s">
        <v>1335</v>
      </c>
      <c r="B358" s="1" t="s">
        <v>1334</v>
      </c>
      <c r="C358" s="1" t="s">
        <v>24</v>
      </c>
      <c r="D358" s="24">
        <v>19439.224999999999</v>
      </c>
      <c r="E358" s="3">
        <f>Table1[[#This Row],[APRIL 2022 LIST PRICE ]]*0.075</f>
        <v>1457.9418749999998</v>
      </c>
      <c r="F358" s="3">
        <f>Table1[[#This Row],[APRIL 2022 LIST PRICE ]]+Table1[[#This Row],[Column1]]</f>
        <v>20897.166874999999</v>
      </c>
      <c r="G358" s="24">
        <f>Table1[[#This Row],[APRIL 2022 LIST PRICE ]]*(1-Table1[[#This Row],[DISCOPUNT %]])</f>
        <v>16523.341249999998</v>
      </c>
      <c r="H358" s="10">
        <v>0.15</v>
      </c>
      <c r="I358" s="3">
        <v>4593.0163899999998</v>
      </c>
      <c r="J358" s="3">
        <f>Table1[[#This Row],[PRICE PROPOSAL]]-Table1[[#This Row],[COST]]</f>
        <v>11930.324859999997</v>
      </c>
      <c r="K358" s="10">
        <f>Table1[[#This Row],[PROFIT/LOSS]]/Table1[[#This Row],[PRICE PROPOSAL]]</f>
        <v>0.7220285945495436</v>
      </c>
      <c r="L358" s="1" t="s">
        <v>27</v>
      </c>
      <c r="M358" s="1" t="s">
        <v>312</v>
      </c>
      <c r="N358" s="1" t="s">
        <v>667</v>
      </c>
      <c r="O358" s="1" t="s">
        <v>1094</v>
      </c>
      <c r="P358" s="1" t="s">
        <v>667</v>
      </c>
      <c r="Q358" s="1" t="s">
        <v>31</v>
      </c>
    </row>
    <row r="359" spans="1:17" x14ac:dyDescent="0.2">
      <c r="A359" s="1" t="s">
        <v>1333</v>
      </c>
      <c r="B359" s="1" t="s">
        <v>1332</v>
      </c>
      <c r="C359" s="1" t="s">
        <v>24</v>
      </c>
      <c r="D359" s="24">
        <v>23358.674999999999</v>
      </c>
      <c r="E359" s="3">
        <f>Table1[[#This Row],[APRIL 2022 LIST PRICE ]]*0.075</f>
        <v>1751.900625</v>
      </c>
      <c r="F359" s="3">
        <f>Table1[[#This Row],[APRIL 2022 LIST PRICE ]]+Table1[[#This Row],[Column1]]</f>
        <v>25110.575624999998</v>
      </c>
      <c r="G359" s="24">
        <f>Table1[[#This Row],[APRIL 2022 LIST PRICE ]]*(1-Table1[[#This Row],[DISCOPUNT %]])</f>
        <v>19854.873749999999</v>
      </c>
      <c r="H359" s="10">
        <v>0.15</v>
      </c>
      <c r="I359" s="3">
        <v>5074.8949499999999</v>
      </c>
      <c r="J359" s="3">
        <f>Table1[[#This Row],[PRICE PROPOSAL]]-Table1[[#This Row],[COST]]</f>
        <v>14779.978799999999</v>
      </c>
      <c r="K359" s="10">
        <f>Table1[[#This Row],[PROFIT/LOSS]]/Table1[[#This Row],[PRICE PROPOSAL]]</f>
        <v>0.7444005429649232</v>
      </c>
      <c r="L359" s="1" t="s">
        <v>27</v>
      </c>
      <c r="M359" s="1" t="s">
        <v>312</v>
      </c>
      <c r="N359" s="1" t="s">
        <v>667</v>
      </c>
      <c r="O359" s="1" t="s">
        <v>1094</v>
      </c>
      <c r="P359" s="1" t="s">
        <v>667</v>
      </c>
      <c r="Q359" s="1" t="s">
        <v>31</v>
      </c>
    </row>
    <row r="360" spans="1:17" x14ac:dyDescent="0.2">
      <c r="A360" s="1" t="s">
        <v>1331</v>
      </c>
      <c r="B360" s="1" t="s">
        <v>1330</v>
      </c>
      <c r="C360" s="1" t="s">
        <v>24</v>
      </c>
      <c r="D360" s="24">
        <v>18090.099999999999</v>
      </c>
      <c r="E360" s="3">
        <f>Table1[[#This Row],[APRIL 2022 LIST PRICE ]]*0.075</f>
        <v>1356.7574999999999</v>
      </c>
      <c r="F360" s="3">
        <f>Table1[[#This Row],[APRIL 2022 LIST PRICE ]]+Table1[[#This Row],[Column1]]</f>
        <v>19446.857499999998</v>
      </c>
      <c r="G360" s="24">
        <f>Table1[[#This Row],[APRIL 2022 LIST PRICE ]]*(1-Table1[[#This Row],[DISCOPUNT %]])</f>
        <v>15376.584999999999</v>
      </c>
      <c r="H360" s="10">
        <v>0.15</v>
      </c>
      <c r="I360" s="3">
        <v>4333.5043500000002</v>
      </c>
      <c r="J360" s="3">
        <f>Table1[[#This Row],[PRICE PROPOSAL]]-Table1[[#This Row],[COST]]</f>
        <v>11043.08065</v>
      </c>
      <c r="K360" s="10">
        <f>Table1[[#This Row],[PROFIT/LOSS]]/Table1[[#This Row],[PRICE PROPOSAL]]</f>
        <v>0.71817511170393167</v>
      </c>
      <c r="L360" s="1" t="s">
        <v>27</v>
      </c>
      <c r="M360" s="1" t="s">
        <v>312</v>
      </c>
      <c r="N360" s="1" t="s">
        <v>667</v>
      </c>
      <c r="O360" s="1" t="s">
        <v>1094</v>
      </c>
      <c r="P360" s="1" t="s">
        <v>667</v>
      </c>
      <c r="Q360" s="1" t="s">
        <v>31</v>
      </c>
    </row>
    <row r="361" spans="1:17" x14ac:dyDescent="0.2">
      <c r="A361" s="1" t="s">
        <v>1329</v>
      </c>
      <c r="B361" s="1" t="s">
        <v>1328</v>
      </c>
      <c r="C361" s="1" t="s">
        <v>24</v>
      </c>
      <c r="D361" s="24">
        <v>14483.475</v>
      </c>
      <c r="E361" s="3">
        <f>Table1[[#This Row],[APRIL 2022 LIST PRICE ]]*0.075</f>
        <v>1086.2606249999999</v>
      </c>
      <c r="F361" s="3">
        <f>Table1[[#This Row],[APRIL 2022 LIST PRICE ]]+Table1[[#This Row],[Column1]]</f>
        <v>15569.735625000001</v>
      </c>
      <c r="G361" s="24">
        <f>Table1[[#This Row],[APRIL 2022 LIST PRICE ]]*(1-Table1[[#This Row],[DISCOPUNT %]])</f>
        <v>12310.953750000001</v>
      </c>
      <c r="H361" s="10">
        <v>0.15</v>
      </c>
      <c r="I361" s="3">
        <v>3016.62826</v>
      </c>
      <c r="J361" s="3">
        <f>Table1[[#This Row],[PRICE PROPOSAL]]-Table1[[#This Row],[COST]]</f>
        <v>9294.3254900000011</v>
      </c>
      <c r="K361" s="10">
        <f>Table1[[#This Row],[PROFIT/LOSS]]/Table1[[#This Row],[PRICE PROPOSAL]]</f>
        <v>0.75496388653072477</v>
      </c>
      <c r="L361" s="1" t="s">
        <v>27</v>
      </c>
      <c r="M361" s="1" t="s">
        <v>312</v>
      </c>
      <c r="N361" s="1" t="s">
        <v>667</v>
      </c>
      <c r="O361" s="1" t="s">
        <v>1094</v>
      </c>
      <c r="P361" s="1" t="s">
        <v>667</v>
      </c>
      <c r="Q361" s="1" t="s">
        <v>31</v>
      </c>
    </row>
    <row r="362" spans="1:17" x14ac:dyDescent="0.2">
      <c r="A362" s="1" t="s">
        <v>1325</v>
      </c>
      <c r="B362" s="1" t="s">
        <v>1324</v>
      </c>
      <c r="C362" s="1" t="s">
        <v>24</v>
      </c>
      <c r="D362" s="24">
        <v>16647.45</v>
      </c>
      <c r="E362" s="3">
        <f>Table1[[#This Row],[APRIL 2022 LIST PRICE ]]*0.075</f>
        <v>1248.5587499999999</v>
      </c>
      <c r="F362" s="3">
        <f>Table1[[#This Row],[APRIL 2022 LIST PRICE ]]+Table1[[#This Row],[Column1]]</f>
        <v>17896.008750000001</v>
      </c>
      <c r="G362" s="24">
        <f>Table1[[#This Row],[APRIL 2022 LIST PRICE ]]*(1-Table1[[#This Row],[DISCOPUNT %]])</f>
        <v>14150.3325</v>
      </c>
      <c r="H362" s="10">
        <v>0.15</v>
      </c>
      <c r="I362" s="3">
        <v>3728.2064700000001</v>
      </c>
      <c r="J362" s="3">
        <f>Table1[[#This Row],[PRICE PROPOSAL]]-Table1[[#This Row],[COST]]</f>
        <v>10422.126029999999</v>
      </c>
      <c r="K362" s="10">
        <f>Table1[[#This Row],[PROFIT/LOSS]]/Table1[[#This Row],[PRICE PROPOSAL]]</f>
        <v>0.73652870206406806</v>
      </c>
      <c r="L362" s="1" t="s">
        <v>27</v>
      </c>
      <c r="M362" s="1" t="s">
        <v>312</v>
      </c>
      <c r="N362" s="1" t="s">
        <v>667</v>
      </c>
      <c r="O362" s="1" t="s">
        <v>1094</v>
      </c>
      <c r="P362" s="1" t="s">
        <v>667</v>
      </c>
      <c r="Q362" s="1" t="s">
        <v>31</v>
      </c>
    </row>
    <row r="363" spans="1:17" x14ac:dyDescent="0.2">
      <c r="A363" s="1" t="s">
        <v>1323</v>
      </c>
      <c r="B363" s="1" t="s">
        <v>1322</v>
      </c>
      <c r="C363" s="1" t="s">
        <v>24</v>
      </c>
      <c r="D363" s="24">
        <v>17368.775000000001</v>
      </c>
      <c r="E363" s="3">
        <f>Table1[[#This Row],[APRIL 2022 LIST PRICE ]]*0.075</f>
        <v>1302.6581250000002</v>
      </c>
      <c r="F363" s="3">
        <f>Table1[[#This Row],[APRIL 2022 LIST PRICE ]]+Table1[[#This Row],[Column1]]</f>
        <v>18671.433125000003</v>
      </c>
      <c r="G363" s="24">
        <f>Table1[[#This Row],[APRIL 2022 LIST PRICE ]]*(1-Table1[[#This Row],[DISCOPUNT %]])</f>
        <v>14763.458750000002</v>
      </c>
      <c r="H363" s="10">
        <v>0.15</v>
      </c>
      <c r="I363" s="3">
        <v>3771.43887</v>
      </c>
      <c r="J363" s="3">
        <f>Table1[[#This Row],[PRICE PROPOSAL]]-Table1[[#This Row],[COST]]</f>
        <v>10992.019880000002</v>
      </c>
      <c r="K363" s="10">
        <f>Table1[[#This Row],[PROFIT/LOSS]]/Table1[[#This Row],[PRICE PROPOSAL]]</f>
        <v>0.74454232345790927</v>
      </c>
      <c r="L363" s="1" t="s">
        <v>27</v>
      </c>
      <c r="M363" s="1" t="s">
        <v>312</v>
      </c>
      <c r="N363" s="1" t="s">
        <v>667</v>
      </c>
      <c r="O363" s="1" t="s">
        <v>1094</v>
      </c>
      <c r="P363" s="1" t="s">
        <v>667</v>
      </c>
      <c r="Q363" s="1" t="s">
        <v>31</v>
      </c>
    </row>
    <row r="364" spans="1:17" x14ac:dyDescent="0.2">
      <c r="A364" s="1" t="s">
        <v>1321</v>
      </c>
      <c r="B364" s="1" t="s">
        <v>1320</v>
      </c>
      <c r="C364" s="1" t="s">
        <v>24</v>
      </c>
      <c r="D364" s="24">
        <v>22637.35</v>
      </c>
      <c r="E364" s="3">
        <f>Table1[[#This Row],[APRIL 2022 LIST PRICE ]]*0.075</f>
        <v>1697.8012499999998</v>
      </c>
      <c r="F364" s="3">
        <f>Table1[[#This Row],[APRIL 2022 LIST PRICE ]]+Table1[[#This Row],[Column1]]</f>
        <v>24335.151249999999</v>
      </c>
      <c r="G364" s="24">
        <f>Table1[[#This Row],[APRIL 2022 LIST PRICE ]]*(1-Table1[[#This Row],[DISCOPUNT %]])</f>
        <v>19241.747499999998</v>
      </c>
      <c r="H364" s="10">
        <v>0.15</v>
      </c>
      <c r="I364" s="3">
        <v>4514.9789099999998</v>
      </c>
      <c r="J364" s="3">
        <f>Table1[[#This Row],[PRICE PROPOSAL]]-Table1[[#This Row],[COST]]</f>
        <v>14726.768589999998</v>
      </c>
      <c r="K364" s="10">
        <f>Table1[[#This Row],[PROFIT/LOSS]]/Table1[[#This Row],[PRICE PROPOSAL]]</f>
        <v>0.765355048443495</v>
      </c>
      <c r="L364" s="1" t="s">
        <v>27</v>
      </c>
      <c r="M364" s="1" t="s">
        <v>312</v>
      </c>
      <c r="N364" s="1" t="s">
        <v>667</v>
      </c>
      <c r="O364" s="1" t="s">
        <v>1094</v>
      </c>
      <c r="P364" s="1" t="s">
        <v>667</v>
      </c>
      <c r="Q364" s="1" t="s">
        <v>31</v>
      </c>
    </row>
    <row r="365" spans="1:17" x14ac:dyDescent="0.2">
      <c r="A365" s="1" t="s">
        <v>1319</v>
      </c>
      <c r="B365" s="1" t="s">
        <v>1318</v>
      </c>
      <c r="C365" s="1" t="s">
        <v>24</v>
      </c>
      <c r="D365" s="24">
        <v>23358.674999999999</v>
      </c>
      <c r="E365" s="3">
        <f>Table1[[#This Row],[APRIL 2022 LIST PRICE ]]*0.075</f>
        <v>1751.900625</v>
      </c>
      <c r="F365" s="3">
        <f>Table1[[#This Row],[APRIL 2022 LIST PRICE ]]+Table1[[#This Row],[Column1]]</f>
        <v>25110.575624999998</v>
      </c>
      <c r="G365" s="24">
        <f>Table1[[#This Row],[APRIL 2022 LIST PRICE ]]*(1-Table1[[#This Row],[DISCOPUNT %]])</f>
        <v>19854.873749999999</v>
      </c>
      <c r="H365" s="10">
        <v>0.15</v>
      </c>
      <c r="I365" s="3">
        <v>4557.5330700000004</v>
      </c>
      <c r="J365" s="3">
        <f>Table1[[#This Row],[PRICE PROPOSAL]]-Table1[[#This Row],[COST]]</f>
        <v>15297.340679999998</v>
      </c>
      <c r="K365" s="10">
        <f>Table1[[#This Row],[PROFIT/LOSS]]/Table1[[#This Row],[PRICE PROPOSAL]]</f>
        <v>0.77045771595500567</v>
      </c>
      <c r="L365" s="1" t="s">
        <v>27</v>
      </c>
      <c r="M365" s="1" t="s">
        <v>312</v>
      </c>
      <c r="N365" s="1" t="s">
        <v>667</v>
      </c>
      <c r="O365" s="1" t="s">
        <v>1094</v>
      </c>
      <c r="P365" s="1" t="s">
        <v>667</v>
      </c>
      <c r="Q365" s="1" t="s">
        <v>31</v>
      </c>
    </row>
    <row r="366" spans="1:17" x14ac:dyDescent="0.2">
      <c r="A366" s="1" t="s">
        <v>1317</v>
      </c>
      <c r="B366" s="1" t="s">
        <v>1316</v>
      </c>
      <c r="C366" s="1" t="s">
        <v>24</v>
      </c>
      <c r="D366" s="24">
        <v>26557.875</v>
      </c>
      <c r="E366" s="3">
        <f>Table1[[#This Row],[APRIL 2022 LIST PRICE ]]*0.075</f>
        <v>1991.8406249999998</v>
      </c>
      <c r="F366" s="3">
        <f>Table1[[#This Row],[APRIL 2022 LIST PRICE ]]+Table1[[#This Row],[Column1]]</f>
        <v>28549.715625000001</v>
      </c>
      <c r="G366" s="24">
        <f>Table1[[#This Row],[APRIL 2022 LIST PRICE ]]*(1-Table1[[#This Row],[DISCOPUNT %]])</f>
        <v>22574.193749999999</v>
      </c>
      <c r="H366" s="10">
        <v>0.15</v>
      </c>
      <c r="I366" s="3">
        <v>5001.12147</v>
      </c>
      <c r="J366" s="3">
        <f>Table1[[#This Row],[PRICE PROPOSAL]]-Table1[[#This Row],[COST]]</f>
        <v>17573.07228</v>
      </c>
      <c r="K366" s="10">
        <f>Table1[[#This Row],[PROFIT/LOSS]]/Table1[[#This Row],[PRICE PROPOSAL]]</f>
        <v>0.77845846786886919</v>
      </c>
      <c r="L366" s="1" t="s">
        <v>27</v>
      </c>
      <c r="M366" s="1" t="s">
        <v>312</v>
      </c>
      <c r="N366" s="1" t="s">
        <v>667</v>
      </c>
      <c r="O366" s="1" t="s">
        <v>1094</v>
      </c>
      <c r="P366" s="1" t="s">
        <v>667</v>
      </c>
      <c r="Q366" s="1" t="s">
        <v>31</v>
      </c>
    </row>
    <row r="367" spans="1:17" x14ac:dyDescent="0.2">
      <c r="A367" s="1" t="s">
        <v>1315</v>
      </c>
      <c r="B367" s="1" t="s">
        <v>1314</v>
      </c>
      <c r="C367" s="1" t="s">
        <v>24</v>
      </c>
      <c r="D367" s="24">
        <v>21289.3</v>
      </c>
      <c r="E367" s="3">
        <f>Table1[[#This Row],[APRIL 2022 LIST PRICE ]]*0.075</f>
        <v>1596.6975</v>
      </c>
      <c r="F367" s="3">
        <f>Table1[[#This Row],[APRIL 2022 LIST PRICE ]]+Table1[[#This Row],[Column1]]</f>
        <v>22885.997499999998</v>
      </c>
      <c r="G367" s="24">
        <f>Table1[[#This Row],[APRIL 2022 LIST PRICE ]]*(1-Table1[[#This Row],[DISCOPUNT %]])</f>
        <v>18095.904999999999</v>
      </c>
      <c r="H367" s="10">
        <v>0.15</v>
      </c>
      <c r="I367" s="3">
        <v>4258.8104700000004</v>
      </c>
      <c r="J367" s="3">
        <f>Table1[[#This Row],[PRICE PROPOSAL]]-Table1[[#This Row],[COST]]</f>
        <v>13837.094529999998</v>
      </c>
      <c r="K367" s="10">
        <f>Table1[[#This Row],[PROFIT/LOSS]]/Table1[[#This Row],[PRICE PROPOSAL]]</f>
        <v>0.76465335831504422</v>
      </c>
      <c r="L367" s="1" t="s">
        <v>27</v>
      </c>
      <c r="M367" s="1" t="s">
        <v>312</v>
      </c>
      <c r="N367" s="1" t="s">
        <v>667</v>
      </c>
      <c r="O367" s="1" t="s">
        <v>1094</v>
      </c>
      <c r="P367" s="1" t="s">
        <v>667</v>
      </c>
      <c r="Q367" s="1" t="s">
        <v>31</v>
      </c>
    </row>
    <row r="368" spans="1:17" x14ac:dyDescent="0.2">
      <c r="A368" s="1" t="s">
        <v>1313</v>
      </c>
      <c r="B368" s="1" t="s">
        <v>1312</v>
      </c>
      <c r="C368" s="1" t="s">
        <v>24</v>
      </c>
      <c r="D368" s="24">
        <v>27279.200000000001</v>
      </c>
      <c r="E368" s="3">
        <f>Table1[[#This Row],[APRIL 2022 LIST PRICE ]]*0.075</f>
        <v>2045.94</v>
      </c>
      <c r="F368" s="3">
        <f>Table1[[#This Row],[APRIL 2022 LIST PRICE ]]+Table1[[#This Row],[Column1]]</f>
        <v>29325.14</v>
      </c>
      <c r="G368" s="24">
        <f>Table1[[#This Row],[APRIL 2022 LIST PRICE ]]*(1-Table1[[#This Row],[DISCOPUNT %]])</f>
        <v>23187.32</v>
      </c>
      <c r="H368" s="10">
        <v>0.15</v>
      </c>
      <c r="I368" s="3">
        <v>5042.73603</v>
      </c>
      <c r="J368" s="3">
        <f>Table1[[#This Row],[PRICE PROPOSAL]]-Table1[[#This Row],[COST]]</f>
        <v>18144.58397</v>
      </c>
      <c r="K368" s="10">
        <f>Table1[[#This Row],[PROFIT/LOSS]]/Table1[[#This Row],[PRICE PROPOSAL]]</f>
        <v>0.78252182529071923</v>
      </c>
      <c r="L368" s="1" t="s">
        <v>27</v>
      </c>
      <c r="M368" s="1" t="s">
        <v>312</v>
      </c>
      <c r="N368" s="1" t="s">
        <v>667</v>
      </c>
      <c r="O368" s="1" t="s">
        <v>1094</v>
      </c>
      <c r="P368" s="1" t="s">
        <v>667</v>
      </c>
      <c r="Q368" s="1" t="s">
        <v>31</v>
      </c>
    </row>
    <row r="369" spans="1:17" x14ac:dyDescent="0.2">
      <c r="A369" s="1" t="s">
        <v>1311</v>
      </c>
      <c r="B369" s="1" t="s">
        <v>1310</v>
      </c>
      <c r="C369" s="1" t="s">
        <v>24</v>
      </c>
      <c r="D369" s="24">
        <v>20567.974999999999</v>
      </c>
      <c r="E369" s="3">
        <f>Table1[[#This Row],[APRIL 2022 LIST PRICE ]]*0.075</f>
        <v>1542.5981249999998</v>
      </c>
      <c r="F369" s="3">
        <f>Table1[[#This Row],[APRIL 2022 LIST PRICE ]]+Table1[[#This Row],[Column1]]</f>
        <v>22110.573124999999</v>
      </c>
      <c r="G369" s="24">
        <f>Table1[[#This Row],[APRIL 2022 LIST PRICE ]]*(1-Table1[[#This Row],[DISCOPUNT %]])</f>
        <v>17482.778749999998</v>
      </c>
      <c r="H369" s="10">
        <v>0.15</v>
      </c>
      <c r="I369" s="3">
        <v>4215.5780699999996</v>
      </c>
      <c r="J369" s="3">
        <f>Table1[[#This Row],[PRICE PROPOSAL]]-Table1[[#This Row],[COST]]</f>
        <v>13267.200679999998</v>
      </c>
      <c r="K369" s="10">
        <f>Table1[[#This Row],[PROFIT/LOSS]]/Table1[[#This Row],[PRICE PROPOSAL]]</f>
        <v>0.75887253792535692</v>
      </c>
      <c r="L369" s="1" t="s">
        <v>27</v>
      </c>
      <c r="M369" s="1" t="s">
        <v>312</v>
      </c>
      <c r="N369" s="1" t="s">
        <v>667</v>
      </c>
      <c r="O369" s="1" t="s">
        <v>1094</v>
      </c>
      <c r="P369" s="1" t="s">
        <v>667</v>
      </c>
      <c r="Q369" s="1" t="s">
        <v>31</v>
      </c>
    </row>
    <row r="370" spans="1:17" x14ac:dyDescent="0.2">
      <c r="A370" s="1" t="s">
        <v>1309</v>
      </c>
      <c r="B370" s="1" t="s">
        <v>1308</v>
      </c>
      <c r="C370" s="1" t="s">
        <v>24</v>
      </c>
      <c r="D370" s="24">
        <v>14552.275</v>
      </c>
      <c r="E370" s="3">
        <f>Table1[[#This Row],[APRIL 2022 LIST PRICE ]]*0.075</f>
        <v>1091.420625</v>
      </c>
      <c r="F370" s="3">
        <f>Table1[[#This Row],[APRIL 2022 LIST PRICE ]]+Table1[[#This Row],[Column1]]</f>
        <v>15643.695625</v>
      </c>
      <c r="G370" s="24">
        <f>Table1[[#This Row],[APRIL 2022 LIST PRICE ]]*(1-Table1[[#This Row],[DISCOPUNT %]])</f>
        <v>12369.43375</v>
      </c>
      <c r="H370" s="10">
        <v>0.15</v>
      </c>
      <c r="I370" s="3">
        <v>3196.5391</v>
      </c>
      <c r="J370" s="3">
        <f>Table1[[#This Row],[PRICE PROPOSAL]]-Table1[[#This Row],[COST]]</f>
        <v>9172.8946500000002</v>
      </c>
      <c r="K370" s="10">
        <f>Table1[[#This Row],[PROFIT/LOSS]]/Table1[[#This Row],[PRICE PROPOSAL]]</f>
        <v>0.74157757221505793</v>
      </c>
      <c r="L370" s="1" t="s">
        <v>27</v>
      </c>
      <c r="M370" s="1" t="s">
        <v>312</v>
      </c>
      <c r="N370" s="1" t="s">
        <v>667</v>
      </c>
      <c r="O370" s="1" t="s">
        <v>1241</v>
      </c>
      <c r="P370" s="1" t="s">
        <v>667</v>
      </c>
      <c r="Q370" s="1" t="s">
        <v>31</v>
      </c>
    </row>
    <row r="371" spans="1:17" x14ac:dyDescent="0.2">
      <c r="A371" s="1" t="s">
        <v>1307</v>
      </c>
      <c r="B371" s="1" t="s">
        <v>1306</v>
      </c>
      <c r="C371" s="1" t="s">
        <v>24</v>
      </c>
      <c r="D371" s="24">
        <v>22782.474999999999</v>
      </c>
      <c r="E371" s="3">
        <f>Table1[[#This Row],[APRIL 2022 LIST PRICE ]]*0.075</f>
        <v>1708.6856249999998</v>
      </c>
      <c r="F371" s="3">
        <f>Table1[[#This Row],[APRIL 2022 LIST PRICE ]]+Table1[[#This Row],[Column1]]</f>
        <v>24491.160624999997</v>
      </c>
      <c r="G371" s="24">
        <f>Table1[[#This Row],[APRIL 2022 LIST PRICE ]]*(1-Table1[[#This Row],[DISCOPUNT %]])</f>
        <v>19365.103749999998</v>
      </c>
      <c r="H371" s="10">
        <v>0.15</v>
      </c>
      <c r="I371" s="3">
        <v>4691.89491</v>
      </c>
      <c r="J371" s="3">
        <f>Table1[[#This Row],[PRICE PROPOSAL]]-Table1[[#This Row],[COST]]</f>
        <v>14673.208839999999</v>
      </c>
      <c r="K371" s="10">
        <f>Table1[[#This Row],[PROFIT/LOSS]]/Table1[[#This Row],[PRICE PROPOSAL]]</f>
        <v>0.75771392859178466</v>
      </c>
      <c r="L371" s="1" t="s">
        <v>27</v>
      </c>
      <c r="M371" s="1" t="s">
        <v>312</v>
      </c>
      <c r="N371" s="1" t="s">
        <v>667</v>
      </c>
      <c r="O371" s="1" t="s">
        <v>1241</v>
      </c>
      <c r="P371" s="1" t="s">
        <v>667</v>
      </c>
      <c r="Q371" s="1" t="s">
        <v>31</v>
      </c>
    </row>
    <row r="372" spans="1:17" x14ac:dyDescent="0.2">
      <c r="A372" s="1" t="s">
        <v>1305</v>
      </c>
      <c r="B372" s="1" t="s">
        <v>1304</v>
      </c>
      <c r="C372" s="1" t="s">
        <v>24</v>
      </c>
      <c r="D372" s="24">
        <v>26701.924999999999</v>
      </c>
      <c r="E372" s="3">
        <f>Table1[[#This Row],[APRIL 2022 LIST PRICE ]]*0.075</f>
        <v>2002.6443749999999</v>
      </c>
      <c r="F372" s="3">
        <f>Table1[[#This Row],[APRIL 2022 LIST PRICE ]]+Table1[[#This Row],[Column1]]</f>
        <v>28704.569374999999</v>
      </c>
      <c r="G372" s="24">
        <f>Table1[[#This Row],[APRIL 2022 LIST PRICE ]]*(1-Table1[[#This Row],[DISCOPUNT %]])</f>
        <v>22696.63625</v>
      </c>
      <c r="H372" s="10">
        <v>0.15</v>
      </c>
      <c r="I372" s="3">
        <v>5194.1281099999997</v>
      </c>
      <c r="J372" s="3">
        <f>Table1[[#This Row],[PRICE PROPOSAL]]-Table1[[#This Row],[COST]]</f>
        <v>17502.508139999998</v>
      </c>
      <c r="K372" s="10">
        <f>Table1[[#This Row],[PROFIT/LOSS]]/Table1[[#This Row],[PRICE PROPOSAL]]</f>
        <v>0.77114987204326357</v>
      </c>
      <c r="L372" s="1" t="s">
        <v>27</v>
      </c>
      <c r="M372" s="1" t="s">
        <v>312</v>
      </c>
      <c r="N372" s="1" t="s">
        <v>667</v>
      </c>
      <c r="O372" s="1" t="s">
        <v>1241</v>
      </c>
      <c r="P372" s="1" t="s">
        <v>667</v>
      </c>
      <c r="Q372" s="1" t="s">
        <v>31</v>
      </c>
    </row>
    <row r="373" spans="1:17" x14ac:dyDescent="0.2">
      <c r="A373" s="1" t="s">
        <v>1303</v>
      </c>
      <c r="B373" s="1" t="s">
        <v>1302</v>
      </c>
      <c r="C373" s="1" t="s">
        <v>24</v>
      </c>
      <c r="D373" s="24">
        <v>17826.724999999999</v>
      </c>
      <c r="E373" s="3">
        <f>Table1[[#This Row],[APRIL 2022 LIST PRICE ]]*0.075</f>
        <v>1337.0043749999998</v>
      </c>
      <c r="F373" s="3">
        <f>Table1[[#This Row],[APRIL 2022 LIST PRICE ]]+Table1[[#This Row],[Column1]]</f>
        <v>19163.729374999999</v>
      </c>
      <c r="G373" s="24">
        <f>Table1[[#This Row],[APRIL 2022 LIST PRICE ]]*(1-Table1[[#This Row],[DISCOPUNT %]])</f>
        <v>15152.716249999998</v>
      </c>
      <c r="H373" s="10">
        <v>0.15</v>
      </c>
      <c r="I373" s="3">
        <v>3103.1488300000001</v>
      </c>
      <c r="J373" s="3">
        <f>Table1[[#This Row],[PRICE PROPOSAL]]-Table1[[#This Row],[COST]]</f>
        <v>12049.567419999998</v>
      </c>
      <c r="K373" s="10">
        <f>Table1[[#This Row],[PROFIT/LOSS]]/Table1[[#This Row],[PRICE PROPOSAL]]</f>
        <v>0.79520841156119448</v>
      </c>
      <c r="L373" s="1" t="s">
        <v>27</v>
      </c>
      <c r="M373" s="1" t="s">
        <v>312</v>
      </c>
      <c r="N373" s="1" t="s">
        <v>667</v>
      </c>
      <c r="O373" s="1" t="s">
        <v>1241</v>
      </c>
      <c r="P373" s="1" t="s">
        <v>667</v>
      </c>
      <c r="Q373" s="1" t="s">
        <v>31</v>
      </c>
    </row>
    <row r="374" spans="1:17" x14ac:dyDescent="0.2">
      <c r="A374" s="1" t="s">
        <v>1301</v>
      </c>
      <c r="B374" s="1" t="s">
        <v>1300</v>
      </c>
      <c r="C374" s="1" t="s">
        <v>24</v>
      </c>
      <c r="D374" s="24">
        <v>23816.625</v>
      </c>
      <c r="E374" s="3">
        <f>Table1[[#This Row],[APRIL 2022 LIST PRICE ]]*0.075</f>
        <v>1786.246875</v>
      </c>
      <c r="F374" s="3">
        <f>Table1[[#This Row],[APRIL 2022 LIST PRICE ]]+Table1[[#This Row],[Column1]]</f>
        <v>25602.871875000001</v>
      </c>
      <c r="G374" s="24">
        <f>Table1[[#This Row],[APRIL 2022 LIST PRICE ]]*(1-Table1[[#This Row],[DISCOPUNT %]])</f>
        <v>20244.131249999999</v>
      </c>
      <c r="H374" s="10">
        <v>0.15</v>
      </c>
      <c r="I374" s="3">
        <v>4055.7141200000001</v>
      </c>
      <c r="J374" s="3">
        <f>Table1[[#This Row],[PRICE PROPOSAL]]-Table1[[#This Row],[COST]]</f>
        <v>16188.417129999998</v>
      </c>
      <c r="K374" s="10">
        <f>Table1[[#This Row],[PROFIT/LOSS]]/Table1[[#This Row],[PRICE PROPOSAL]]</f>
        <v>0.7996597596649152</v>
      </c>
      <c r="L374" s="1" t="s">
        <v>27</v>
      </c>
      <c r="M374" s="1" t="s">
        <v>312</v>
      </c>
      <c r="N374" s="1" t="s">
        <v>667</v>
      </c>
      <c r="O374" s="1" t="s">
        <v>1241</v>
      </c>
      <c r="P374" s="1" t="s">
        <v>667</v>
      </c>
      <c r="Q374" s="1" t="s">
        <v>31</v>
      </c>
    </row>
    <row r="375" spans="1:17" x14ac:dyDescent="0.2">
      <c r="A375" s="1" t="s">
        <v>1299</v>
      </c>
      <c r="B375" s="1" t="s">
        <v>1298</v>
      </c>
      <c r="C375" s="1" t="s">
        <v>24</v>
      </c>
      <c r="D375" s="24">
        <v>19990.7</v>
      </c>
      <c r="E375" s="3">
        <f>Table1[[#This Row],[APRIL 2022 LIST PRICE ]]*0.075</f>
        <v>1499.3025</v>
      </c>
      <c r="F375" s="3">
        <f>Table1[[#This Row],[APRIL 2022 LIST PRICE ]]+Table1[[#This Row],[Column1]]</f>
        <v>21490.002500000002</v>
      </c>
      <c r="G375" s="24">
        <f>Table1[[#This Row],[APRIL 2022 LIST PRICE ]]*(1-Table1[[#This Row],[DISCOPUNT %]])</f>
        <v>16992.095000000001</v>
      </c>
      <c r="H375" s="10">
        <v>0.15</v>
      </c>
      <c r="I375" s="3">
        <v>3814.7486399999998</v>
      </c>
      <c r="J375" s="3">
        <f>Table1[[#This Row],[PRICE PROPOSAL]]-Table1[[#This Row],[COST]]</f>
        <v>13177.346360000001</v>
      </c>
      <c r="K375" s="10">
        <f>Table1[[#This Row],[PROFIT/LOSS]]/Table1[[#This Row],[PRICE PROPOSAL]]</f>
        <v>0.77549862803850855</v>
      </c>
      <c r="L375" s="1" t="s">
        <v>27</v>
      </c>
      <c r="M375" s="1" t="s">
        <v>312</v>
      </c>
      <c r="N375" s="1" t="s">
        <v>667</v>
      </c>
      <c r="O375" s="1" t="s">
        <v>1241</v>
      </c>
      <c r="P375" s="1" t="s">
        <v>667</v>
      </c>
      <c r="Q375" s="1" t="s">
        <v>31</v>
      </c>
    </row>
    <row r="376" spans="1:17" x14ac:dyDescent="0.2">
      <c r="A376" s="1" t="s">
        <v>1297</v>
      </c>
      <c r="B376" s="1" t="s">
        <v>1296</v>
      </c>
      <c r="C376" s="1" t="s">
        <v>24</v>
      </c>
      <c r="D376" s="24">
        <v>20712.025000000001</v>
      </c>
      <c r="E376" s="3">
        <f>Table1[[#This Row],[APRIL 2022 LIST PRICE ]]*0.075</f>
        <v>1553.401875</v>
      </c>
      <c r="F376" s="3">
        <f>Table1[[#This Row],[APRIL 2022 LIST PRICE ]]+Table1[[#This Row],[Column1]]</f>
        <v>22265.426875000001</v>
      </c>
      <c r="G376" s="24">
        <f>Table1[[#This Row],[APRIL 2022 LIST PRICE ]]*(1-Table1[[#This Row],[DISCOPUNT %]])</f>
        <v>17605.221250000002</v>
      </c>
      <c r="H376" s="10">
        <v>0.15</v>
      </c>
      <c r="I376" s="3">
        <v>3857.9810400000001</v>
      </c>
      <c r="J376" s="3">
        <f>Table1[[#This Row],[PRICE PROPOSAL]]-Table1[[#This Row],[COST]]</f>
        <v>13747.240210000002</v>
      </c>
      <c r="K376" s="10">
        <f>Table1[[#This Row],[PROFIT/LOSS]]/Table1[[#This Row],[PRICE PROPOSAL]]</f>
        <v>0.78086154185651035</v>
      </c>
      <c r="L376" s="1" t="s">
        <v>27</v>
      </c>
      <c r="M376" s="1" t="s">
        <v>312</v>
      </c>
      <c r="N376" s="1" t="s">
        <v>667</v>
      </c>
      <c r="O376" s="1" t="s">
        <v>1241</v>
      </c>
      <c r="P376" s="1" t="s">
        <v>667</v>
      </c>
      <c r="Q376" s="1" t="s">
        <v>31</v>
      </c>
    </row>
    <row r="377" spans="1:17" x14ac:dyDescent="0.2">
      <c r="A377" s="1" t="s">
        <v>1295</v>
      </c>
      <c r="B377" s="1" t="s">
        <v>1294</v>
      </c>
      <c r="C377" s="1" t="s">
        <v>24</v>
      </c>
      <c r="D377" s="24">
        <v>25980.6</v>
      </c>
      <c r="E377" s="3">
        <f>Table1[[#This Row],[APRIL 2022 LIST PRICE ]]*0.075</f>
        <v>1948.5449999999998</v>
      </c>
      <c r="F377" s="3">
        <f>Table1[[#This Row],[APRIL 2022 LIST PRICE ]]+Table1[[#This Row],[Column1]]</f>
        <v>27929.144999999997</v>
      </c>
      <c r="G377" s="24">
        <f>Table1[[#This Row],[APRIL 2022 LIST PRICE ]]*(1-Table1[[#This Row],[DISCOPUNT %]])</f>
        <v>22083.51</v>
      </c>
      <c r="H377" s="10">
        <v>0.15</v>
      </c>
      <c r="I377" s="3">
        <v>4602.4606800000001</v>
      </c>
      <c r="J377" s="3">
        <f>Table1[[#This Row],[PRICE PROPOSAL]]-Table1[[#This Row],[COST]]</f>
        <v>17481.049319999998</v>
      </c>
      <c r="K377" s="10">
        <f>Table1[[#This Row],[PROFIT/LOSS]]/Table1[[#This Row],[PRICE PROPOSAL]]</f>
        <v>0.79158835348185141</v>
      </c>
      <c r="L377" s="1" t="s">
        <v>27</v>
      </c>
      <c r="M377" s="1" t="s">
        <v>312</v>
      </c>
      <c r="N377" s="1" t="s">
        <v>667</v>
      </c>
      <c r="O377" s="1" t="s">
        <v>1241</v>
      </c>
      <c r="P377" s="1" t="s">
        <v>667</v>
      </c>
      <c r="Q377" s="1" t="s">
        <v>31</v>
      </c>
    </row>
    <row r="378" spans="1:17" x14ac:dyDescent="0.2">
      <c r="A378" s="1" t="s">
        <v>1293</v>
      </c>
      <c r="B378" s="1" t="s">
        <v>1292</v>
      </c>
      <c r="C378" s="1" t="s">
        <v>24</v>
      </c>
      <c r="D378" s="24">
        <v>26701.924999999999</v>
      </c>
      <c r="E378" s="3">
        <f>Table1[[#This Row],[APRIL 2022 LIST PRICE ]]*0.075</f>
        <v>2002.6443749999999</v>
      </c>
      <c r="F378" s="3">
        <f>Table1[[#This Row],[APRIL 2022 LIST PRICE ]]+Table1[[#This Row],[Column1]]</f>
        <v>28704.569374999999</v>
      </c>
      <c r="G378" s="24">
        <f>Table1[[#This Row],[APRIL 2022 LIST PRICE ]]*(1-Table1[[#This Row],[DISCOPUNT %]])</f>
        <v>22696.63625</v>
      </c>
      <c r="H378" s="10">
        <v>0.15</v>
      </c>
      <c r="I378" s="3">
        <v>4645.69308</v>
      </c>
      <c r="J378" s="3">
        <f>Table1[[#This Row],[PRICE PROPOSAL]]-Table1[[#This Row],[COST]]</f>
        <v>18050.943169999999</v>
      </c>
      <c r="K378" s="10">
        <f>Table1[[#This Row],[PROFIT/LOSS]]/Table1[[#This Row],[PRICE PROPOSAL]]</f>
        <v>0.79531358617072601</v>
      </c>
      <c r="L378" s="1" t="s">
        <v>27</v>
      </c>
      <c r="M378" s="1" t="s">
        <v>312</v>
      </c>
      <c r="N378" s="1" t="s">
        <v>667</v>
      </c>
      <c r="O378" s="1" t="s">
        <v>1241</v>
      </c>
      <c r="P378" s="1" t="s">
        <v>667</v>
      </c>
      <c r="Q378" s="1" t="s">
        <v>31</v>
      </c>
    </row>
    <row r="379" spans="1:17" x14ac:dyDescent="0.2">
      <c r="A379" s="1" t="s">
        <v>1291</v>
      </c>
      <c r="B379" s="1" t="s">
        <v>1290</v>
      </c>
      <c r="C379" s="1" t="s">
        <v>24</v>
      </c>
      <c r="D379" s="24">
        <v>29901.125</v>
      </c>
      <c r="E379" s="3">
        <f>Table1[[#This Row],[APRIL 2022 LIST PRICE ]]*0.075</f>
        <v>2242.5843749999999</v>
      </c>
      <c r="F379" s="3">
        <f>Table1[[#This Row],[APRIL 2022 LIST PRICE ]]+Table1[[#This Row],[Column1]]</f>
        <v>32143.709374999999</v>
      </c>
      <c r="G379" s="24">
        <f>Table1[[#This Row],[APRIL 2022 LIST PRICE ]]*(1-Table1[[#This Row],[DISCOPUNT %]])</f>
        <v>25415.956249999999</v>
      </c>
      <c r="H379" s="10">
        <v>0.15</v>
      </c>
      <c r="I379" s="3">
        <v>5103.19751</v>
      </c>
      <c r="J379" s="3">
        <f>Table1[[#This Row],[PRICE PROPOSAL]]-Table1[[#This Row],[COST]]</f>
        <v>20312.758739999997</v>
      </c>
      <c r="K379" s="10">
        <f>Table1[[#This Row],[PROFIT/LOSS]]/Table1[[#This Row],[PRICE PROPOSAL]]</f>
        <v>0.79921284645742963</v>
      </c>
      <c r="L379" s="1" t="s">
        <v>27</v>
      </c>
      <c r="M379" s="1" t="s">
        <v>312</v>
      </c>
      <c r="N379" s="1" t="s">
        <v>667</v>
      </c>
      <c r="O379" s="1" t="s">
        <v>1241</v>
      </c>
      <c r="P379" s="1" t="s">
        <v>667</v>
      </c>
      <c r="Q379" s="1" t="s">
        <v>31</v>
      </c>
    </row>
    <row r="380" spans="1:17" x14ac:dyDescent="0.2">
      <c r="A380" s="1" t="s">
        <v>1289</v>
      </c>
      <c r="B380" s="1" t="s">
        <v>1288</v>
      </c>
      <c r="C380" s="1" t="s">
        <v>24</v>
      </c>
      <c r="D380" s="24">
        <v>24632.55</v>
      </c>
      <c r="E380" s="3">
        <f>Table1[[#This Row],[APRIL 2022 LIST PRICE ]]*0.075</f>
        <v>1847.4412499999999</v>
      </c>
      <c r="F380" s="3">
        <f>Table1[[#This Row],[APRIL 2022 LIST PRICE ]]+Table1[[#This Row],[Column1]]</f>
        <v>26479.991249999999</v>
      </c>
      <c r="G380" s="24">
        <f>Table1[[#This Row],[APRIL 2022 LIST PRICE ]]*(1-Table1[[#This Row],[DISCOPUNT %]])</f>
        <v>20937.6675</v>
      </c>
      <c r="H380" s="10">
        <v>0.15</v>
      </c>
      <c r="I380" s="3">
        <v>4496.6533099999997</v>
      </c>
      <c r="J380" s="3">
        <f>Table1[[#This Row],[PRICE PROPOSAL]]-Table1[[#This Row],[COST]]</f>
        <v>16441.014190000002</v>
      </c>
      <c r="K380" s="10">
        <f>Table1[[#This Row],[PROFIT/LOSS]]/Table1[[#This Row],[PRICE PROPOSAL]]</f>
        <v>0.78523618688662444</v>
      </c>
      <c r="L380" s="1" t="s">
        <v>27</v>
      </c>
      <c r="M380" s="1" t="s">
        <v>312</v>
      </c>
      <c r="N380" s="1" t="s">
        <v>667</v>
      </c>
      <c r="O380" s="1" t="s">
        <v>1241</v>
      </c>
      <c r="P380" s="1" t="s">
        <v>667</v>
      </c>
      <c r="Q380" s="1" t="s">
        <v>31</v>
      </c>
    </row>
    <row r="381" spans="1:17" x14ac:dyDescent="0.2">
      <c r="A381" s="1" t="s">
        <v>1287</v>
      </c>
      <c r="B381" s="1" t="s">
        <v>1286</v>
      </c>
      <c r="C381" s="1" t="s">
        <v>24</v>
      </c>
      <c r="D381" s="24">
        <v>30622.45</v>
      </c>
      <c r="E381" s="3">
        <f>Table1[[#This Row],[APRIL 2022 LIST PRICE ]]*0.075</f>
        <v>2296.6837500000001</v>
      </c>
      <c r="F381" s="3">
        <f>Table1[[#This Row],[APRIL 2022 LIST PRICE ]]+Table1[[#This Row],[Column1]]</f>
        <v>32919.133750000001</v>
      </c>
      <c r="G381" s="24">
        <f>Table1[[#This Row],[APRIL 2022 LIST PRICE ]]*(1-Table1[[#This Row],[DISCOPUNT %]])</f>
        <v>26029.0825</v>
      </c>
      <c r="H381" s="10">
        <v>0.15</v>
      </c>
      <c r="I381" s="3">
        <v>5281.4299099999998</v>
      </c>
      <c r="J381" s="3">
        <f>Table1[[#This Row],[PRICE PROPOSAL]]-Table1[[#This Row],[COST]]</f>
        <v>20747.652590000002</v>
      </c>
      <c r="K381" s="10">
        <f>Table1[[#This Row],[PROFIT/LOSS]]/Table1[[#This Row],[PRICE PROPOSAL]]</f>
        <v>0.79709504128699127</v>
      </c>
      <c r="L381" s="1" t="s">
        <v>27</v>
      </c>
      <c r="M381" s="1" t="s">
        <v>312</v>
      </c>
      <c r="N381" s="1" t="s">
        <v>667</v>
      </c>
      <c r="O381" s="1" t="s">
        <v>1241</v>
      </c>
      <c r="P381" s="1" t="s">
        <v>667</v>
      </c>
      <c r="Q381" s="1" t="s">
        <v>31</v>
      </c>
    </row>
    <row r="382" spans="1:17" x14ac:dyDescent="0.2">
      <c r="A382" s="1" t="s">
        <v>1285</v>
      </c>
      <c r="B382" s="1" t="s">
        <v>1284</v>
      </c>
      <c r="C382" s="1" t="s">
        <v>24</v>
      </c>
      <c r="D382" s="24">
        <v>23911.224999999999</v>
      </c>
      <c r="E382" s="3">
        <f>Table1[[#This Row],[APRIL 2022 LIST PRICE ]]*0.075</f>
        <v>1793.3418749999998</v>
      </c>
      <c r="F382" s="3">
        <f>Table1[[#This Row],[APRIL 2022 LIST PRICE ]]+Table1[[#This Row],[Column1]]</f>
        <v>25704.566874999997</v>
      </c>
      <c r="G382" s="24">
        <f>Table1[[#This Row],[APRIL 2022 LIST PRICE ]]*(1-Table1[[#This Row],[DISCOPUNT %]])</f>
        <v>20324.541249999998</v>
      </c>
      <c r="H382" s="10">
        <v>0.15</v>
      </c>
      <c r="I382" s="3">
        <v>4317.6541100000004</v>
      </c>
      <c r="J382" s="3">
        <f>Table1[[#This Row],[PRICE PROPOSAL]]-Table1[[#This Row],[COST]]</f>
        <v>16006.887139999999</v>
      </c>
      <c r="K382" s="10">
        <f>Table1[[#This Row],[PROFIT/LOSS]]/Table1[[#This Row],[PRICE PROPOSAL]]</f>
        <v>0.78756449865750355</v>
      </c>
      <c r="L382" s="1" t="s">
        <v>27</v>
      </c>
      <c r="M382" s="1" t="s">
        <v>312</v>
      </c>
      <c r="N382" s="1" t="s">
        <v>667</v>
      </c>
      <c r="O382" s="1" t="s">
        <v>1241</v>
      </c>
      <c r="P382" s="1" t="s">
        <v>667</v>
      </c>
      <c r="Q382" s="1" t="s">
        <v>31</v>
      </c>
    </row>
    <row r="383" spans="1:17" x14ac:dyDescent="0.2">
      <c r="A383" s="1" t="s">
        <v>1283</v>
      </c>
      <c r="B383" s="1" t="s">
        <v>1282</v>
      </c>
      <c r="C383" s="1" t="s">
        <v>24</v>
      </c>
      <c r="D383" s="24">
        <v>23816.625</v>
      </c>
      <c r="E383" s="3">
        <f>Table1[[#This Row],[APRIL 2022 LIST PRICE ]]*0.075</f>
        <v>1786.246875</v>
      </c>
      <c r="F383" s="3">
        <f>Table1[[#This Row],[APRIL 2022 LIST PRICE ]]+Table1[[#This Row],[Column1]]</f>
        <v>25602.871875000001</v>
      </c>
      <c r="G383" s="24">
        <f>Table1[[#This Row],[APRIL 2022 LIST PRICE ]]*(1-Table1[[#This Row],[DISCOPUNT %]])</f>
        <v>20244.131249999999</v>
      </c>
      <c r="H383" s="10">
        <v>0.15</v>
      </c>
      <c r="I383" s="3">
        <v>4182.6141200000002</v>
      </c>
      <c r="J383" s="3">
        <f>Table1[[#This Row],[PRICE PROPOSAL]]-Table1[[#This Row],[COST]]</f>
        <v>16061.517129999998</v>
      </c>
      <c r="K383" s="10">
        <f>Table1[[#This Row],[PROFIT/LOSS]]/Table1[[#This Row],[PRICE PROPOSAL]]</f>
        <v>0.7933912762989026</v>
      </c>
      <c r="L383" s="1" t="s">
        <v>27</v>
      </c>
      <c r="M383" s="1" t="s">
        <v>312</v>
      </c>
      <c r="N383" s="1" t="s">
        <v>667</v>
      </c>
      <c r="O383" s="1" t="s">
        <v>1241</v>
      </c>
      <c r="P383" s="1" t="s">
        <v>667</v>
      </c>
      <c r="Q383" s="1" t="s">
        <v>31</v>
      </c>
    </row>
    <row r="384" spans="1:17" x14ac:dyDescent="0.2">
      <c r="A384" s="1" t="s">
        <v>1281</v>
      </c>
      <c r="B384" s="1" t="s">
        <v>1280</v>
      </c>
      <c r="C384" s="1" t="s">
        <v>24</v>
      </c>
      <c r="D384" s="24">
        <v>25980.6</v>
      </c>
      <c r="E384" s="3">
        <f>Table1[[#This Row],[APRIL 2022 LIST PRICE ]]*0.075</f>
        <v>1948.5449999999998</v>
      </c>
      <c r="F384" s="3">
        <f>Table1[[#This Row],[APRIL 2022 LIST PRICE ]]+Table1[[#This Row],[Column1]]</f>
        <v>27929.144999999997</v>
      </c>
      <c r="G384" s="24">
        <f>Table1[[#This Row],[APRIL 2022 LIST PRICE ]]*(1-Table1[[#This Row],[DISCOPUNT %]])</f>
        <v>22083.51</v>
      </c>
      <c r="H384" s="10">
        <v>0.15</v>
      </c>
      <c r="I384" s="3">
        <v>4729.3606799999998</v>
      </c>
      <c r="J384" s="3">
        <f>Table1[[#This Row],[PRICE PROPOSAL]]-Table1[[#This Row],[COST]]</f>
        <v>17354.149319999997</v>
      </c>
      <c r="K384" s="10">
        <f>Table1[[#This Row],[PROFIT/LOSS]]/Table1[[#This Row],[PRICE PROPOSAL]]</f>
        <v>0.78584198435846464</v>
      </c>
      <c r="L384" s="1" t="s">
        <v>27</v>
      </c>
      <c r="M384" s="1" t="s">
        <v>312</v>
      </c>
      <c r="N384" s="1" t="s">
        <v>667</v>
      </c>
      <c r="O384" s="1" t="s">
        <v>1241</v>
      </c>
      <c r="P384" s="1" t="s">
        <v>667</v>
      </c>
      <c r="Q384" s="1" t="s">
        <v>31</v>
      </c>
    </row>
    <row r="385" spans="1:17" x14ac:dyDescent="0.2">
      <c r="A385" s="1" t="s">
        <v>1279</v>
      </c>
      <c r="B385" s="1" t="s">
        <v>1278</v>
      </c>
      <c r="C385" s="1" t="s">
        <v>24</v>
      </c>
      <c r="D385" s="24">
        <v>29901.125</v>
      </c>
      <c r="E385" s="3">
        <f>Table1[[#This Row],[APRIL 2022 LIST PRICE ]]*0.075</f>
        <v>2242.5843749999999</v>
      </c>
      <c r="F385" s="3">
        <f>Table1[[#This Row],[APRIL 2022 LIST PRICE ]]+Table1[[#This Row],[Column1]]</f>
        <v>32143.709374999999</v>
      </c>
      <c r="G385" s="24">
        <f>Table1[[#This Row],[APRIL 2022 LIST PRICE ]]*(1-Table1[[#This Row],[DISCOPUNT %]])</f>
        <v>25415.956249999999</v>
      </c>
      <c r="H385" s="10">
        <v>0.15</v>
      </c>
      <c r="I385" s="3">
        <v>5230.0975099999996</v>
      </c>
      <c r="J385" s="3">
        <f>Table1[[#This Row],[PRICE PROPOSAL]]-Table1[[#This Row],[COST]]</f>
        <v>20185.85874</v>
      </c>
      <c r="K385" s="10">
        <f>Table1[[#This Row],[PROFIT/LOSS]]/Table1[[#This Row],[PRICE PROPOSAL]]</f>
        <v>0.79421992001579722</v>
      </c>
      <c r="L385" s="1" t="s">
        <v>27</v>
      </c>
      <c r="M385" s="1" t="s">
        <v>312</v>
      </c>
      <c r="N385" s="1" t="s">
        <v>667</v>
      </c>
      <c r="O385" s="1" t="s">
        <v>1241</v>
      </c>
      <c r="P385" s="1" t="s">
        <v>667</v>
      </c>
      <c r="Q385" s="1" t="s">
        <v>31</v>
      </c>
    </row>
    <row r="386" spans="1:17" x14ac:dyDescent="0.2">
      <c r="A386" s="1" t="s">
        <v>1277</v>
      </c>
      <c r="B386" s="1" t="s">
        <v>1276</v>
      </c>
      <c r="C386" s="1" t="s">
        <v>24</v>
      </c>
      <c r="D386" s="24">
        <v>12538.8</v>
      </c>
      <c r="E386" s="3">
        <f>Table1[[#This Row],[APRIL 2022 LIST PRICE ]]*0.075</f>
        <v>940.40999999999985</v>
      </c>
      <c r="F386" s="3">
        <f>Table1[[#This Row],[APRIL 2022 LIST PRICE ]]+Table1[[#This Row],[Column1]]</f>
        <v>13479.21</v>
      </c>
      <c r="G386" s="24">
        <f>Table1[[#This Row],[APRIL 2022 LIST PRICE ]]*(1-Table1[[#This Row],[DISCOPUNT %]])</f>
        <v>10657.98</v>
      </c>
      <c r="H386" s="10">
        <v>0.15</v>
      </c>
      <c r="I386" s="3">
        <v>3176.2047400000001</v>
      </c>
      <c r="J386" s="3">
        <f>Table1[[#This Row],[PRICE PROPOSAL]]-Table1[[#This Row],[COST]]</f>
        <v>7481.7752599999994</v>
      </c>
      <c r="K386" s="10">
        <f>Table1[[#This Row],[PROFIT/LOSS]]/Table1[[#This Row],[PRICE PROPOSAL]]</f>
        <v>0.70198811219386781</v>
      </c>
      <c r="L386" s="1" t="s">
        <v>27</v>
      </c>
      <c r="M386" s="1" t="s">
        <v>312</v>
      </c>
      <c r="N386" s="1" t="s">
        <v>667</v>
      </c>
      <c r="O386" s="1" t="s">
        <v>1241</v>
      </c>
      <c r="P386" s="1" t="s">
        <v>667</v>
      </c>
      <c r="Q386" s="1" t="s">
        <v>31</v>
      </c>
    </row>
    <row r="387" spans="1:17" x14ac:dyDescent="0.2">
      <c r="A387" s="1" t="s">
        <v>1275</v>
      </c>
      <c r="B387" s="1" t="s">
        <v>1274</v>
      </c>
      <c r="C387" s="1" t="s">
        <v>24</v>
      </c>
      <c r="D387" s="24">
        <v>14702.775</v>
      </c>
      <c r="E387" s="3">
        <f>Table1[[#This Row],[APRIL 2022 LIST PRICE ]]*0.075</f>
        <v>1102.7081249999999</v>
      </c>
      <c r="F387" s="3">
        <f>Table1[[#This Row],[APRIL 2022 LIST PRICE ]]+Table1[[#This Row],[Column1]]</f>
        <v>15805.483124999999</v>
      </c>
      <c r="G387" s="24">
        <f>Table1[[#This Row],[APRIL 2022 LIST PRICE ]]*(1-Table1[[#This Row],[DISCOPUNT %]])</f>
        <v>12497.358749999999</v>
      </c>
      <c r="H387" s="10">
        <v>0.15</v>
      </c>
      <c r="I387" s="3">
        <v>3634.0045500000001</v>
      </c>
      <c r="J387" s="3">
        <f>Table1[[#This Row],[PRICE PROPOSAL]]-Table1[[#This Row],[COST]]</f>
        <v>8863.3541999999998</v>
      </c>
      <c r="K387" s="10">
        <f>Table1[[#This Row],[PROFIT/LOSS]]/Table1[[#This Row],[PRICE PROPOSAL]]</f>
        <v>0.70921819380435092</v>
      </c>
      <c r="L387" s="1" t="s">
        <v>27</v>
      </c>
      <c r="M387" s="1" t="s">
        <v>312</v>
      </c>
      <c r="N387" s="1" t="s">
        <v>667</v>
      </c>
      <c r="O387" s="1" t="s">
        <v>1241</v>
      </c>
      <c r="P387" s="1" t="s">
        <v>667</v>
      </c>
      <c r="Q387" s="1" t="s">
        <v>31</v>
      </c>
    </row>
    <row r="388" spans="1:17" x14ac:dyDescent="0.2">
      <c r="A388" s="1" t="s">
        <v>1273</v>
      </c>
      <c r="B388" s="1" t="s">
        <v>1272</v>
      </c>
      <c r="C388" s="1" t="s">
        <v>24</v>
      </c>
      <c r="D388" s="24">
        <v>15738</v>
      </c>
      <c r="E388" s="3">
        <f>Table1[[#This Row],[APRIL 2022 LIST PRICE ]]*0.075</f>
        <v>1180.3499999999999</v>
      </c>
      <c r="F388" s="3">
        <f>Table1[[#This Row],[APRIL 2022 LIST PRICE ]]+Table1[[#This Row],[Column1]]</f>
        <v>16918.349999999999</v>
      </c>
      <c r="G388" s="24">
        <f>Table1[[#This Row],[APRIL 2022 LIST PRICE ]]*(1-Table1[[#This Row],[DISCOPUNT %]])</f>
        <v>13377.3</v>
      </c>
      <c r="H388" s="10">
        <v>0.15</v>
      </c>
      <c r="I388" s="3">
        <v>3101.8613500000001</v>
      </c>
      <c r="J388" s="3">
        <f>Table1[[#This Row],[PRICE PROPOSAL]]-Table1[[#This Row],[COST]]</f>
        <v>10275.43865</v>
      </c>
      <c r="K388" s="10">
        <f>Table1[[#This Row],[PROFIT/LOSS]]/Table1[[#This Row],[PRICE PROPOSAL]]</f>
        <v>0.7681250065409313</v>
      </c>
      <c r="L388" s="1" t="s">
        <v>27</v>
      </c>
      <c r="M388" s="1" t="s">
        <v>312</v>
      </c>
      <c r="N388" s="1" t="s">
        <v>667</v>
      </c>
      <c r="O388" s="1" t="s">
        <v>1241</v>
      </c>
      <c r="P388" s="1" t="s">
        <v>667</v>
      </c>
      <c r="Q388" s="1" t="s">
        <v>31</v>
      </c>
    </row>
    <row r="389" spans="1:17" x14ac:dyDescent="0.2">
      <c r="A389" s="1" t="s">
        <v>1271</v>
      </c>
      <c r="B389" s="1" t="s">
        <v>1270</v>
      </c>
      <c r="C389" s="1" t="s">
        <v>24</v>
      </c>
      <c r="D389" s="24">
        <v>17901.974999999999</v>
      </c>
      <c r="E389" s="3">
        <f>Table1[[#This Row],[APRIL 2022 LIST PRICE ]]*0.075</f>
        <v>1342.6481249999999</v>
      </c>
      <c r="F389" s="3">
        <f>Table1[[#This Row],[APRIL 2022 LIST PRICE ]]+Table1[[#This Row],[Column1]]</f>
        <v>19244.623124999998</v>
      </c>
      <c r="G389" s="24">
        <f>Table1[[#This Row],[APRIL 2022 LIST PRICE ]]*(1-Table1[[#This Row],[DISCOPUNT %]])</f>
        <v>15216.678749999999</v>
      </c>
      <c r="H389" s="10">
        <v>0.15</v>
      </c>
      <c r="I389" s="3">
        <v>3815.2107599999999</v>
      </c>
      <c r="J389" s="3">
        <f>Table1[[#This Row],[PRICE PROPOSAL]]-Table1[[#This Row],[COST]]</f>
        <v>11401.467989999999</v>
      </c>
      <c r="K389" s="10">
        <f>Table1[[#This Row],[PROFIT/LOSS]]/Table1[[#This Row],[PRICE PROPOSAL]]</f>
        <v>0.74927440983138316</v>
      </c>
      <c r="L389" s="1" t="s">
        <v>27</v>
      </c>
      <c r="M389" s="1" t="s">
        <v>312</v>
      </c>
      <c r="N389" s="1" t="s">
        <v>667</v>
      </c>
      <c r="O389" s="1" t="s">
        <v>1241</v>
      </c>
      <c r="P389" s="1" t="s">
        <v>667</v>
      </c>
      <c r="Q389" s="1" t="s">
        <v>31</v>
      </c>
    </row>
    <row r="390" spans="1:17" x14ac:dyDescent="0.2">
      <c r="A390" s="1" t="s">
        <v>1269</v>
      </c>
      <c r="B390" s="1" t="s">
        <v>1268</v>
      </c>
      <c r="C390" s="1" t="s">
        <v>24</v>
      </c>
      <c r="D390" s="24">
        <v>23891.875</v>
      </c>
      <c r="E390" s="3">
        <f>Table1[[#This Row],[APRIL 2022 LIST PRICE ]]*0.075</f>
        <v>1791.890625</v>
      </c>
      <c r="F390" s="3">
        <f>Table1[[#This Row],[APRIL 2022 LIST PRICE ]]+Table1[[#This Row],[Column1]]</f>
        <v>25683.765625</v>
      </c>
      <c r="G390" s="24">
        <f>Table1[[#This Row],[APRIL 2022 LIST PRICE ]]*(1-Table1[[#This Row],[DISCOPUNT %]])</f>
        <v>20308.09375</v>
      </c>
      <c r="H390" s="10">
        <v>0.15</v>
      </c>
      <c r="I390" s="3">
        <v>4602.9228000000003</v>
      </c>
      <c r="J390" s="3">
        <f>Table1[[#This Row],[PRICE PROPOSAL]]-Table1[[#This Row],[COST]]</f>
        <v>15705.17095</v>
      </c>
      <c r="K390" s="10">
        <f>Table1[[#This Row],[PROFIT/LOSS]]/Table1[[#This Row],[PRICE PROPOSAL]]</f>
        <v>0.77334540323362455</v>
      </c>
      <c r="L390" s="1" t="s">
        <v>27</v>
      </c>
      <c r="M390" s="1" t="s">
        <v>312</v>
      </c>
      <c r="N390" s="1" t="s">
        <v>667</v>
      </c>
      <c r="O390" s="1" t="s">
        <v>1241</v>
      </c>
      <c r="P390" s="1" t="s">
        <v>667</v>
      </c>
      <c r="Q390" s="1" t="s">
        <v>31</v>
      </c>
    </row>
    <row r="391" spans="1:17" x14ac:dyDescent="0.2">
      <c r="A391" s="1" t="s">
        <v>1267</v>
      </c>
      <c r="B391" s="1" t="s">
        <v>1266</v>
      </c>
      <c r="C391" s="1" t="s">
        <v>24</v>
      </c>
      <c r="D391" s="24">
        <v>27812.400000000001</v>
      </c>
      <c r="E391" s="3">
        <f>Table1[[#This Row],[APRIL 2022 LIST PRICE ]]*0.075</f>
        <v>2085.9299999999998</v>
      </c>
      <c r="F391" s="3">
        <f>Table1[[#This Row],[APRIL 2022 LIST PRICE ]]+Table1[[#This Row],[Column1]]</f>
        <v>29898.33</v>
      </c>
      <c r="G391" s="24">
        <f>Table1[[#This Row],[APRIL 2022 LIST PRICE ]]*(1-Table1[[#This Row],[DISCOPUNT %]])</f>
        <v>23640.54</v>
      </c>
      <c r="H391" s="10">
        <v>0.15</v>
      </c>
      <c r="I391" s="3">
        <v>5103.6596300000001</v>
      </c>
      <c r="J391" s="3">
        <f>Table1[[#This Row],[PRICE PROPOSAL]]-Table1[[#This Row],[COST]]</f>
        <v>18536.880369999999</v>
      </c>
      <c r="K391" s="10">
        <f>Table1[[#This Row],[PROFIT/LOSS]]/Table1[[#This Row],[PRICE PROPOSAL]]</f>
        <v>0.78411408411144579</v>
      </c>
      <c r="L391" s="1" t="s">
        <v>27</v>
      </c>
      <c r="M391" s="1" t="s">
        <v>312</v>
      </c>
      <c r="N391" s="1" t="s">
        <v>667</v>
      </c>
      <c r="O391" s="1" t="s">
        <v>1241</v>
      </c>
      <c r="P391" s="1" t="s">
        <v>667</v>
      </c>
      <c r="Q391" s="1" t="s">
        <v>31</v>
      </c>
    </row>
    <row r="392" spans="1:17" x14ac:dyDescent="0.2">
      <c r="A392" s="1" t="s">
        <v>1265</v>
      </c>
      <c r="B392" s="1" t="s">
        <v>1264</v>
      </c>
      <c r="C392" s="1" t="s">
        <v>24</v>
      </c>
      <c r="D392" s="24">
        <v>22543.825000000001</v>
      </c>
      <c r="E392" s="3">
        <f>Table1[[#This Row],[APRIL 2022 LIST PRICE ]]*0.075</f>
        <v>1690.786875</v>
      </c>
      <c r="F392" s="3">
        <f>Table1[[#This Row],[APRIL 2022 LIST PRICE ]]+Table1[[#This Row],[Column1]]</f>
        <v>24234.611875000002</v>
      </c>
      <c r="G392" s="24">
        <f>Table1[[#This Row],[APRIL 2022 LIST PRICE ]]*(1-Table1[[#This Row],[DISCOPUNT %]])</f>
        <v>19162.251250000001</v>
      </c>
      <c r="H392" s="10">
        <v>0.15</v>
      </c>
      <c r="I392" s="3">
        <v>4361.7374300000001</v>
      </c>
      <c r="J392" s="3">
        <f>Table1[[#This Row],[PRICE PROPOSAL]]-Table1[[#This Row],[COST]]</f>
        <v>14800.51382</v>
      </c>
      <c r="K392" s="10">
        <f>Table1[[#This Row],[PROFIT/LOSS]]/Table1[[#This Row],[PRICE PROPOSAL]]</f>
        <v>0.77237865357808622</v>
      </c>
      <c r="L392" s="1" t="s">
        <v>27</v>
      </c>
      <c r="M392" s="1" t="s">
        <v>312</v>
      </c>
      <c r="N392" s="1" t="s">
        <v>667</v>
      </c>
      <c r="O392" s="1" t="s">
        <v>1241</v>
      </c>
      <c r="P392" s="1" t="s">
        <v>667</v>
      </c>
      <c r="Q392" s="1" t="s">
        <v>31</v>
      </c>
    </row>
    <row r="393" spans="1:17" x14ac:dyDescent="0.2">
      <c r="A393" s="1" t="s">
        <v>1263</v>
      </c>
      <c r="B393" s="1" t="s">
        <v>1262</v>
      </c>
      <c r="C393" s="1" t="s">
        <v>24</v>
      </c>
      <c r="D393" s="24">
        <v>28646.6</v>
      </c>
      <c r="E393" s="3">
        <f>Table1[[#This Row],[APRIL 2022 LIST PRICE ]]*0.075</f>
        <v>2148.4949999999999</v>
      </c>
      <c r="F393" s="3">
        <f>Table1[[#This Row],[APRIL 2022 LIST PRICE ]]+Table1[[#This Row],[Column1]]</f>
        <v>30795.094999999998</v>
      </c>
      <c r="G393" s="24">
        <f>Table1[[#This Row],[APRIL 2022 LIST PRICE ]]*(1-Table1[[#This Row],[DISCOPUNT %]])</f>
        <v>24349.609999999997</v>
      </c>
      <c r="H393" s="10">
        <v>0.15</v>
      </c>
      <c r="I393" s="3">
        <v>5000.6473500000002</v>
      </c>
      <c r="J393" s="3">
        <f>Table1[[#This Row],[PRICE PROPOSAL]]-Table1[[#This Row],[COST]]</f>
        <v>19348.962649999998</v>
      </c>
      <c r="K393" s="10">
        <f>Table1[[#This Row],[PROFIT/LOSS]]/Table1[[#This Row],[PRICE PROPOSAL]]</f>
        <v>0.79463131647693741</v>
      </c>
      <c r="L393" s="1" t="s">
        <v>27</v>
      </c>
      <c r="M393" s="1" t="s">
        <v>312</v>
      </c>
      <c r="N393" s="1" t="s">
        <v>667</v>
      </c>
      <c r="O393" s="1" t="s">
        <v>1094</v>
      </c>
      <c r="P393" s="1" t="s">
        <v>667</v>
      </c>
      <c r="Q393" s="1" t="s">
        <v>31</v>
      </c>
    </row>
    <row r="394" spans="1:17" x14ac:dyDescent="0.2">
      <c r="A394" s="1" t="s">
        <v>1261</v>
      </c>
      <c r="B394" s="1" t="s">
        <v>1260</v>
      </c>
      <c r="C394" s="1" t="s">
        <v>24</v>
      </c>
      <c r="D394" s="24">
        <v>28646.6</v>
      </c>
      <c r="E394" s="3">
        <f>Table1[[#This Row],[APRIL 2022 LIST PRICE ]]*0.075</f>
        <v>2148.4949999999999</v>
      </c>
      <c r="F394" s="3">
        <f>Table1[[#This Row],[APRIL 2022 LIST PRICE ]]+Table1[[#This Row],[Column1]]</f>
        <v>30795.094999999998</v>
      </c>
      <c r="G394" s="24">
        <f>Table1[[#This Row],[APRIL 2022 LIST PRICE ]]*(1-Table1[[#This Row],[DISCOPUNT %]])</f>
        <v>24349.609999999997</v>
      </c>
      <c r="H394" s="10">
        <v>0.15</v>
      </c>
      <c r="I394" s="3">
        <v>5127.5473499999998</v>
      </c>
      <c r="J394" s="3">
        <f>Table1[[#This Row],[PRICE PROPOSAL]]-Table1[[#This Row],[COST]]</f>
        <v>19222.062649999996</v>
      </c>
      <c r="K394" s="10">
        <f>Table1[[#This Row],[PROFIT/LOSS]]/Table1[[#This Row],[PRICE PROPOSAL]]</f>
        <v>0.78941973403270105</v>
      </c>
      <c r="L394" s="1" t="s">
        <v>27</v>
      </c>
      <c r="M394" s="1" t="s">
        <v>312</v>
      </c>
      <c r="N394" s="1" t="s">
        <v>667</v>
      </c>
      <c r="O394" s="1" t="s">
        <v>1094</v>
      </c>
      <c r="P394" s="1" t="s">
        <v>667</v>
      </c>
      <c r="Q394" s="1" t="s">
        <v>31</v>
      </c>
    </row>
    <row r="395" spans="1:17" x14ac:dyDescent="0.2">
      <c r="A395" s="1" t="s">
        <v>1249</v>
      </c>
      <c r="B395" s="1" t="s">
        <v>1248</v>
      </c>
      <c r="C395" s="1" t="s">
        <v>24</v>
      </c>
      <c r="D395" s="24">
        <v>10036.200000000001</v>
      </c>
      <c r="E395" s="3">
        <f>Table1[[#This Row],[APRIL 2022 LIST PRICE ]]*0.075</f>
        <v>752.71500000000003</v>
      </c>
      <c r="F395" s="3">
        <f>Table1[[#This Row],[APRIL 2022 LIST PRICE ]]+Table1[[#This Row],[Column1]]</f>
        <v>10788.915000000001</v>
      </c>
      <c r="G395" s="24">
        <f>Table1[[#This Row],[APRIL 2022 LIST PRICE ]]*(1-Table1[[#This Row],[DISCOPUNT %]])</f>
        <v>8530.77</v>
      </c>
      <c r="H395" s="10">
        <v>0.15</v>
      </c>
      <c r="I395" s="3">
        <v>5001.1203500000001</v>
      </c>
      <c r="J395" s="3">
        <f>Table1[[#This Row],[PRICE PROPOSAL]]-Table1[[#This Row],[COST]]</f>
        <v>3529.6496500000003</v>
      </c>
      <c r="K395" s="10">
        <f>Table1[[#This Row],[PROFIT/LOSS]]/Table1[[#This Row],[PRICE PROPOSAL]]</f>
        <v>0.41375510651441783</v>
      </c>
      <c r="L395" s="1" t="s">
        <v>27</v>
      </c>
      <c r="M395" s="1" t="s">
        <v>312</v>
      </c>
      <c r="N395" s="1" t="s">
        <v>667</v>
      </c>
      <c r="O395" s="1" t="s">
        <v>1094</v>
      </c>
      <c r="P395" s="1" t="s">
        <v>667</v>
      </c>
      <c r="Q395" s="1" t="s">
        <v>31</v>
      </c>
    </row>
    <row r="396" spans="1:17" x14ac:dyDescent="0.2">
      <c r="A396" s="1" t="s">
        <v>1247</v>
      </c>
      <c r="B396" s="1" t="s">
        <v>1246</v>
      </c>
      <c r="C396" s="1" t="s">
        <v>24</v>
      </c>
      <c r="D396" s="24">
        <v>9743.7999999999993</v>
      </c>
      <c r="E396" s="3">
        <f>Table1[[#This Row],[APRIL 2022 LIST PRICE ]]*0.075</f>
        <v>730.78499999999997</v>
      </c>
      <c r="F396" s="3">
        <f>Table1[[#This Row],[APRIL 2022 LIST PRICE ]]+Table1[[#This Row],[Column1]]</f>
        <v>10474.584999999999</v>
      </c>
      <c r="G396" s="24">
        <f>Table1[[#This Row],[APRIL 2022 LIST PRICE ]]*(1-Table1[[#This Row],[DISCOPUNT %]])</f>
        <v>8282.23</v>
      </c>
      <c r="H396" s="10">
        <v>0.15</v>
      </c>
      <c r="I396" s="3">
        <v>4059.7965100000001</v>
      </c>
      <c r="J396" s="3">
        <f>Table1[[#This Row],[PRICE PROPOSAL]]-Table1[[#This Row],[COST]]</f>
        <v>4222.4334899999994</v>
      </c>
      <c r="K396" s="10">
        <f>Table1[[#This Row],[PROFIT/LOSS]]/Table1[[#This Row],[PRICE PROPOSAL]]</f>
        <v>0.50981842933606036</v>
      </c>
      <c r="L396" s="1" t="s">
        <v>27</v>
      </c>
      <c r="M396" s="1" t="s">
        <v>312</v>
      </c>
      <c r="N396" s="1" t="s">
        <v>667</v>
      </c>
      <c r="O396" s="1" t="s">
        <v>1241</v>
      </c>
      <c r="P396" s="1" t="s">
        <v>667</v>
      </c>
      <c r="Q396" s="1" t="s">
        <v>31</v>
      </c>
    </row>
    <row r="397" spans="1:17" x14ac:dyDescent="0.2">
      <c r="A397" s="1" t="s">
        <v>1245</v>
      </c>
      <c r="B397" s="1" t="s">
        <v>1244</v>
      </c>
      <c r="C397" s="1" t="s">
        <v>24</v>
      </c>
      <c r="D397" s="24">
        <v>10188.85</v>
      </c>
      <c r="E397" s="3">
        <f>Table1[[#This Row],[APRIL 2022 LIST PRICE ]]*0.075</f>
        <v>764.16375000000005</v>
      </c>
      <c r="F397" s="3">
        <f>Table1[[#This Row],[APRIL 2022 LIST PRICE ]]+Table1[[#This Row],[Column1]]</f>
        <v>10953.01375</v>
      </c>
      <c r="G397" s="24">
        <f>Table1[[#This Row],[APRIL 2022 LIST PRICE ]]*(1-Table1[[#This Row],[DISCOPUNT %]])</f>
        <v>8660.5225000000009</v>
      </c>
      <c r="H397" s="10">
        <v>0.15</v>
      </c>
      <c r="I397" s="3">
        <v>4254.2787500000004</v>
      </c>
      <c r="J397" s="3">
        <f>Table1[[#This Row],[PRICE PROPOSAL]]-Table1[[#This Row],[COST]]</f>
        <v>4406.2437500000005</v>
      </c>
      <c r="K397" s="10">
        <f>Table1[[#This Row],[PROFIT/LOSS]]/Table1[[#This Row],[PRICE PROPOSAL]]</f>
        <v>0.50877343139516118</v>
      </c>
      <c r="L397" s="1" t="s">
        <v>27</v>
      </c>
      <c r="M397" s="1" t="s">
        <v>312</v>
      </c>
      <c r="N397" s="1" t="s">
        <v>667</v>
      </c>
      <c r="O397" s="1" t="s">
        <v>1094</v>
      </c>
      <c r="P397" s="1" t="s">
        <v>667</v>
      </c>
      <c r="Q397" s="1" t="s">
        <v>31</v>
      </c>
    </row>
    <row r="398" spans="1:17" x14ac:dyDescent="0.2">
      <c r="A398" s="1" t="s">
        <v>1243</v>
      </c>
      <c r="B398" s="1" t="s">
        <v>1242</v>
      </c>
      <c r="C398" s="1" t="s">
        <v>24</v>
      </c>
      <c r="D398" s="24">
        <v>10494.15</v>
      </c>
      <c r="E398" s="3">
        <f>Table1[[#This Row],[APRIL 2022 LIST PRICE ]]*0.075</f>
        <v>787.06124999999997</v>
      </c>
      <c r="F398" s="3">
        <f>Table1[[#This Row],[APRIL 2022 LIST PRICE ]]+Table1[[#This Row],[Column1]]</f>
        <v>11281.21125</v>
      </c>
      <c r="G398" s="24">
        <f>Table1[[#This Row],[APRIL 2022 LIST PRICE ]]*(1-Table1[[#This Row],[DISCOPUNT %]])</f>
        <v>8920.0275000000001</v>
      </c>
      <c r="H398" s="10">
        <v>0.15</v>
      </c>
      <c r="I398" s="3">
        <v>4356.8289100000002</v>
      </c>
      <c r="J398" s="3">
        <f>Table1[[#This Row],[PRICE PROPOSAL]]-Table1[[#This Row],[COST]]</f>
        <v>4563.19859</v>
      </c>
      <c r="K398" s="10">
        <f>Table1[[#This Row],[PROFIT/LOSS]]/Table1[[#This Row],[PRICE PROPOSAL]]</f>
        <v>0.51156777151191513</v>
      </c>
      <c r="L398" s="1" t="s">
        <v>27</v>
      </c>
      <c r="M398" s="1" t="s">
        <v>312</v>
      </c>
      <c r="N398" s="1" t="s">
        <v>667</v>
      </c>
      <c r="O398" s="1" t="s">
        <v>1241</v>
      </c>
      <c r="P398" s="1" t="s">
        <v>667</v>
      </c>
      <c r="Q398" s="1" t="s">
        <v>31</v>
      </c>
    </row>
    <row r="399" spans="1:17" x14ac:dyDescent="0.2">
      <c r="A399" s="1" t="s">
        <v>1240</v>
      </c>
      <c r="B399" s="1" t="s">
        <v>1239</v>
      </c>
      <c r="C399" s="1" t="s">
        <v>24</v>
      </c>
      <c r="D399" s="24">
        <v>21031.3</v>
      </c>
      <c r="E399" s="3">
        <f>Table1[[#This Row],[APRIL 2022 LIST PRICE ]]*0.075</f>
        <v>1577.3474999999999</v>
      </c>
      <c r="F399" s="3">
        <f>Table1[[#This Row],[APRIL 2022 LIST PRICE ]]+Table1[[#This Row],[Column1]]</f>
        <v>22608.647499999999</v>
      </c>
      <c r="G399" s="24">
        <f>Table1[[#This Row],[APRIL 2022 LIST PRICE ]]*(1-Table1[[#This Row],[DISCOPUNT %]])</f>
        <v>17245.666000000001</v>
      </c>
      <c r="H399" s="10">
        <v>0.18</v>
      </c>
      <c r="I399" s="3">
        <v>4707.7830199999999</v>
      </c>
      <c r="J399" s="3">
        <f>Table1[[#This Row],[PRICE PROPOSAL]]-Table1[[#This Row],[COST]]</f>
        <v>12537.882980000002</v>
      </c>
      <c r="K399" s="10">
        <f>Table1[[#This Row],[PROFIT/LOSS]]/Table1[[#This Row],[PRICE PROPOSAL]]</f>
        <v>0.72701645619252986</v>
      </c>
      <c r="L399" s="1" t="s">
        <v>27</v>
      </c>
      <c r="M399" s="1" t="s">
        <v>312</v>
      </c>
      <c r="N399" s="1" t="s">
        <v>261</v>
      </c>
      <c r="O399" s="1" t="s">
        <v>1094</v>
      </c>
      <c r="P399" s="1" t="s">
        <v>261</v>
      </c>
      <c r="Q399" s="1" t="s">
        <v>31</v>
      </c>
    </row>
    <row r="400" spans="1:17" x14ac:dyDescent="0.2">
      <c r="A400" s="1" t="s">
        <v>1238</v>
      </c>
      <c r="B400" s="1" t="s">
        <v>1237</v>
      </c>
      <c r="C400" s="1" t="s">
        <v>24</v>
      </c>
      <c r="D400" s="24">
        <v>31070.724999999999</v>
      </c>
      <c r="E400" s="3">
        <f>Table1[[#This Row],[APRIL 2022 LIST PRICE ]]*0.075</f>
        <v>2330.3043749999997</v>
      </c>
      <c r="F400" s="3">
        <f>Table1[[#This Row],[APRIL 2022 LIST PRICE ]]+Table1[[#This Row],[Column1]]</f>
        <v>33401.029374999998</v>
      </c>
      <c r="G400" s="24">
        <f>Table1[[#This Row],[APRIL 2022 LIST PRICE ]]*(1-Table1[[#This Row],[DISCOPUNT %]])</f>
        <v>25477.994500000001</v>
      </c>
      <c r="H400" s="10">
        <v>0.18</v>
      </c>
      <c r="I400" s="3">
        <v>5686.6231399999997</v>
      </c>
      <c r="J400" s="3">
        <f>Table1[[#This Row],[PRICE PROPOSAL]]-Table1[[#This Row],[COST]]</f>
        <v>19791.371360000001</v>
      </c>
      <c r="K400" s="10">
        <f>Table1[[#This Row],[PROFIT/LOSS]]/Table1[[#This Row],[PRICE PROPOSAL]]</f>
        <v>0.77680256034280881</v>
      </c>
      <c r="L400" s="1" t="s">
        <v>27</v>
      </c>
      <c r="M400" s="1" t="s">
        <v>312</v>
      </c>
      <c r="N400" s="1" t="s">
        <v>261</v>
      </c>
      <c r="O400" s="1" t="s">
        <v>1094</v>
      </c>
      <c r="P400" s="1" t="s">
        <v>261</v>
      </c>
      <c r="Q400" s="1" t="s">
        <v>31</v>
      </c>
    </row>
    <row r="401" spans="1:17" x14ac:dyDescent="0.2">
      <c r="A401" s="1" t="s">
        <v>1236</v>
      </c>
      <c r="B401" s="1" t="s">
        <v>1119</v>
      </c>
      <c r="C401" s="1" t="s">
        <v>24</v>
      </c>
      <c r="D401" s="24">
        <v>35498.65</v>
      </c>
      <c r="E401" s="3">
        <f>Table1[[#This Row],[APRIL 2022 LIST PRICE ]]*0.075</f>
        <v>2662.3987499999998</v>
      </c>
      <c r="F401" s="3">
        <f>Table1[[#This Row],[APRIL 2022 LIST PRICE ]]+Table1[[#This Row],[Column1]]</f>
        <v>38161.048750000002</v>
      </c>
      <c r="G401" s="24">
        <f>Table1[[#This Row],[APRIL 2022 LIST PRICE ]]*(1-Table1[[#This Row],[DISCOPUNT %]])</f>
        <v>29108.893000000004</v>
      </c>
      <c r="H401" s="10">
        <v>0.18</v>
      </c>
      <c r="I401" s="3">
        <v>5744.8405400000001</v>
      </c>
      <c r="J401" s="3">
        <f>Table1[[#This Row],[PRICE PROPOSAL]]-Table1[[#This Row],[COST]]</f>
        <v>23364.052460000003</v>
      </c>
      <c r="K401" s="10">
        <f>Table1[[#This Row],[PROFIT/LOSS]]/Table1[[#This Row],[PRICE PROPOSAL]]</f>
        <v>0.8026431118490146</v>
      </c>
      <c r="L401" s="1" t="s">
        <v>27</v>
      </c>
      <c r="M401" s="1" t="s">
        <v>312</v>
      </c>
      <c r="N401" s="1" t="s">
        <v>261</v>
      </c>
      <c r="O401" s="1" t="s">
        <v>1094</v>
      </c>
      <c r="P401" s="1" t="s">
        <v>261</v>
      </c>
      <c r="Q401" s="1" t="s">
        <v>31</v>
      </c>
    </row>
    <row r="402" spans="1:17" x14ac:dyDescent="0.2">
      <c r="A402" s="1" t="s">
        <v>1235</v>
      </c>
      <c r="B402" s="1" t="s">
        <v>1234</v>
      </c>
      <c r="C402" s="1" t="s">
        <v>24</v>
      </c>
      <c r="D402" s="24">
        <v>34316.15</v>
      </c>
      <c r="E402" s="3">
        <f>Table1[[#This Row],[APRIL 2022 LIST PRICE ]]*0.075</f>
        <v>2573.7112499999998</v>
      </c>
      <c r="F402" s="3">
        <f>Table1[[#This Row],[APRIL 2022 LIST PRICE ]]+Table1[[#This Row],[Column1]]</f>
        <v>36889.861250000002</v>
      </c>
      <c r="G402" s="24">
        <f>Table1[[#This Row],[APRIL 2022 LIST PRICE ]]*(1-Table1[[#This Row],[DISCOPUNT %]])</f>
        <v>28139.243000000002</v>
      </c>
      <c r="H402" s="10">
        <v>0.18</v>
      </c>
      <c r="I402" s="3">
        <v>5686.6231399999997</v>
      </c>
      <c r="J402" s="3">
        <f>Table1[[#This Row],[PRICE PROPOSAL]]-Table1[[#This Row],[COST]]</f>
        <v>22452.619860000003</v>
      </c>
      <c r="K402" s="10">
        <f>Table1[[#This Row],[PROFIT/LOSS]]/Table1[[#This Row],[PRICE PROPOSAL]]</f>
        <v>0.79791129633444657</v>
      </c>
      <c r="L402" s="1" t="s">
        <v>27</v>
      </c>
      <c r="M402" s="1" t="s">
        <v>312</v>
      </c>
      <c r="N402" s="1" t="s">
        <v>261</v>
      </c>
      <c r="O402" s="1" t="s">
        <v>1094</v>
      </c>
      <c r="P402" s="1" t="s">
        <v>261</v>
      </c>
      <c r="Q402" s="1" t="s">
        <v>31</v>
      </c>
    </row>
    <row r="403" spans="1:17" x14ac:dyDescent="0.2">
      <c r="A403" s="1" t="s">
        <v>1233</v>
      </c>
      <c r="B403" s="1" t="s">
        <v>1232</v>
      </c>
      <c r="C403" s="1" t="s">
        <v>24</v>
      </c>
      <c r="D403" s="24">
        <v>31194.35</v>
      </c>
      <c r="E403" s="3">
        <f>Table1[[#This Row],[APRIL 2022 LIST PRICE ]]*0.075</f>
        <v>2339.5762499999996</v>
      </c>
      <c r="F403" s="3">
        <f>Table1[[#This Row],[APRIL 2022 LIST PRICE ]]+Table1[[#This Row],[Column1]]</f>
        <v>33533.926249999997</v>
      </c>
      <c r="G403" s="24">
        <f>Table1[[#This Row],[APRIL 2022 LIST PRICE ]]*(1-Table1[[#This Row],[DISCOPUNT %]])</f>
        <v>25579.367000000002</v>
      </c>
      <c r="H403" s="10">
        <v>0.18</v>
      </c>
      <c r="I403" s="3">
        <v>5091.2202200000002</v>
      </c>
      <c r="J403" s="3">
        <f>Table1[[#This Row],[PRICE PROPOSAL]]-Table1[[#This Row],[COST]]</f>
        <v>20488.146780000003</v>
      </c>
      <c r="K403" s="10">
        <f>Table1[[#This Row],[PROFIT/LOSS]]/Table1[[#This Row],[PRICE PROPOSAL]]</f>
        <v>0.80096379163722076</v>
      </c>
      <c r="L403" s="1" t="s">
        <v>27</v>
      </c>
      <c r="M403" s="1" t="s">
        <v>312</v>
      </c>
      <c r="N403" s="1" t="s">
        <v>261</v>
      </c>
      <c r="O403" s="1" t="s">
        <v>1094</v>
      </c>
      <c r="P403" s="1" t="s">
        <v>261</v>
      </c>
      <c r="Q403" s="1" t="s">
        <v>31</v>
      </c>
    </row>
    <row r="404" spans="1:17" x14ac:dyDescent="0.2">
      <c r="A404" s="1" t="s">
        <v>1231</v>
      </c>
      <c r="B404" s="1" t="s">
        <v>1230</v>
      </c>
      <c r="C404" s="1" t="s">
        <v>24</v>
      </c>
      <c r="D404" s="24">
        <v>39194.5</v>
      </c>
      <c r="E404" s="3">
        <f>Table1[[#This Row],[APRIL 2022 LIST PRICE ]]*0.075</f>
        <v>2939.5875000000001</v>
      </c>
      <c r="F404" s="3">
        <f>Table1[[#This Row],[APRIL 2022 LIST PRICE ]]+Table1[[#This Row],[Column1]]</f>
        <v>42134.087500000001</v>
      </c>
      <c r="G404" s="24">
        <f>Table1[[#This Row],[APRIL 2022 LIST PRICE ]]*(1-Table1[[#This Row],[DISCOPUNT %]])</f>
        <v>32139.49</v>
      </c>
      <c r="H404" s="10">
        <v>0.18</v>
      </c>
      <c r="I404" s="3">
        <v>5977.9682599999996</v>
      </c>
      <c r="J404" s="3">
        <f>Table1[[#This Row],[PRICE PROPOSAL]]-Table1[[#This Row],[COST]]</f>
        <v>26161.521740000004</v>
      </c>
      <c r="K404" s="10">
        <f>Table1[[#This Row],[PROFIT/LOSS]]/Table1[[#This Row],[PRICE PROPOSAL]]</f>
        <v>0.81399928063575377</v>
      </c>
      <c r="L404" s="1" t="s">
        <v>27</v>
      </c>
      <c r="M404" s="1" t="s">
        <v>312</v>
      </c>
      <c r="N404" s="1" t="s">
        <v>261</v>
      </c>
      <c r="O404" s="1" t="s">
        <v>1094</v>
      </c>
      <c r="P404" s="1" t="s">
        <v>261</v>
      </c>
      <c r="Q404" s="1" t="s">
        <v>31</v>
      </c>
    </row>
    <row r="405" spans="1:17" x14ac:dyDescent="0.2">
      <c r="A405" s="1" t="s">
        <v>1229</v>
      </c>
      <c r="B405" s="1" t="s">
        <v>1228</v>
      </c>
      <c r="C405" s="1" t="s">
        <v>24</v>
      </c>
      <c r="D405" s="24">
        <v>27002.924999999999</v>
      </c>
      <c r="E405" s="3">
        <f>Table1[[#This Row],[APRIL 2022 LIST PRICE ]]*0.075</f>
        <v>2025.2193749999999</v>
      </c>
      <c r="F405" s="3">
        <f>Table1[[#This Row],[APRIL 2022 LIST PRICE ]]+Table1[[#This Row],[Column1]]</f>
        <v>29028.144375</v>
      </c>
      <c r="G405" s="24">
        <f>Table1[[#This Row],[APRIL 2022 LIST PRICE ]]*(1-Table1[[#This Row],[DISCOPUNT %]])</f>
        <v>22142.398499999999</v>
      </c>
      <c r="H405" s="10">
        <v>0.18</v>
      </c>
      <c r="I405" s="3">
        <v>5077.8163400000003</v>
      </c>
      <c r="J405" s="3">
        <f>Table1[[#This Row],[PRICE PROPOSAL]]-Table1[[#This Row],[COST]]</f>
        <v>17064.582159999998</v>
      </c>
      <c r="K405" s="10">
        <f>Table1[[#This Row],[PROFIT/LOSS]]/Table1[[#This Row],[PRICE PROPOSAL]]</f>
        <v>0.77067451206787729</v>
      </c>
      <c r="L405" s="1" t="s">
        <v>27</v>
      </c>
      <c r="M405" s="1" t="s">
        <v>312</v>
      </c>
      <c r="N405" s="1" t="s">
        <v>261</v>
      </c>
      <c r="O405" s="1" t="s">
        <v>1094</v>
      </c>
      <c r="P405" s="1" t="s">
        <v>261</v>
      </c>
      <c r="Q405" s="1" t="s">
        <v>31</v>
      </c>
    </row>
    <row r="406" spans="1:17" x14ac:dyDescent="0.2">
      <c r="A406" s="1" t="s">
        <v>1227</v>
      </c>
      <c r="B406" s="1" t="s">
        <v>1117</v>
      </c>
      <c r="C406" s="1" t="s">
        <v>24</v>
      </c>
      <c r="D406" s="24">
        <v>28178.974999999999</v>
      </c>
      <c r="E406" s="3">
        <f>Table1[[#This Row],[APRIL 2022 LIST PRICE ]]*0.075</f>
        <v>2113.4231249999998</v>
      </c>
      <c r="F406" s="3">
        <f>Table1[[#This Row],[APRIL 2022 LIST PRICE ]]+Table1[[#This Row],[Column1]]</f>
        <v>30292.398125</v>
      </c>
      <c r="G406" s="24">
        <f>Table1[[#This Row],[APRIL 2022 LIST PRICE ]]*(1-Table1[[#This Row],[DISCOPUNT %]])</f>
        <v>23106.7595</v>
      </c>
      <c r="H406" s="10">
        <v>0.18</v>
      </c>
      <c r="I406" s="3">
        <v>5077.8163400000003</v>
      </c>
      <c r="J406" s="3">
        <f>Table1[[#This Row],[PRICE PROPOSAL]]-Table1[[#This Row],[COST]]</f>
        <v>18028.943159999999</v>
      </c>
      <c r="K406" s="10">
        <f>Table1[[#This Row],[PROFIT/LOSS]]/Table1[[#This Row],[PRICE PROPOSAL]]</f>
        <v>0.78024541519982493</v>
      </c>
      <c r="L406" s="1" t="s">
        <v>27</v>
      </c>
      <c r="M406" s="1" t="s">
        <v>312</v>
      </c>
      <c r="N406" s="1" t="s">
        <v>261</v>
      </c>
      <c r="O406" s="1" t="s">
        <v>1094</v>
      </c>
      <c r="P406" s="1" t="s">
        <v>261</v>
      </c>
      <c r="Q406" s="1" t="s">
        <v>31</v>
      </c>
    </row>
    <row r="407" spans="1:17" x14ac:dyDescent="0.2">
      <c r="A407" s="1" t="s">
        <v>1226</v>
      </c>
      <c r="B407" s="1" t="s">
        <v>1225</v>
      </c>
      <c r="C407" s="1" t="s">
        <v>24</v>
      </c>
      <c r="D407" s="24">
        <v>32908.974999999999</v>
      </c>
      <c r="E407" s="3">
        <f>Table1[[#This Row],[APRIL 2022 LIST PRICE ]]*0.075</f>
        <v>2468.1731249999998</v>
      </c>
      <c r="F407" s="3">
        <f>Table1[[#This Row],[APRIL 2022 LIST PRICE ]]+Table1[[#This Row],[Column1]]</f>
        <v>35377.148125</v>
      </c>
      <c r="G407" s="24">
        <f>Table1[[#This Row],[APRIL 2022 LIST PRICE ]]*(1-Table1[[#This Row],[DISCOPUNT %]])</f>
        <v>26985.359500000002</v>
      </c>
      <c r="H407" s="10">
        <v>0.18</v>
      </c>
      <c r="I407" s="3">
        <v>5680.9952599999997</v>
      </c>
      <c r="J407" s="3">
        <f>Table1[[#This Row],[PRICE PROPOSAL]]-Table1[[#This Row],[COST]]</f>
        <v>21304.364240000003</v>
      </c>
      <c r="K407" s="10">
        <f>Table1[[#This Row],[PROFIT/LOSS]]/Table1[[#This Row],[PRICE PROPOSAL]]</f>
        <v>0.78947861487633697</v>
      </c>
      <c r="L407" s="1" t="s">
        <v>27</v>
      </c>
      <c r="M407" s="1" t="s">
        <v>312</v>
      </c>
      <c r="N407" s="1" t="s">
        <v>261</v>
      </c>
      <c r="O407" s="1" t="s">
        <v>1094</v>
      </c>
      <c r="P407" s="1" t="s">
        <v>261</v>
      </c>
      <c r="Q407" s="1" t="s">
        <v>31</v>
      </c>
    </row>
    <row r="408" spans="1:17" x14ac:dyDescent="0.2">
      <c r="A408" s="1" t="s">
        <v>1224</v>
      </c>
      <c r="B408" s="1" t="s">
        <v>1113</v>
      </c>
      <c r="C408" s="1" t="s">
        <v>24</v>
      </c>
      <c r="D408" s="24">
        <v>35108.425000000003</v>
      </c>
      <c r="E408" s="3">
        <f>Table1[[#This Row],[APRIL 2022 LIST PRICE ]]*0.075</f>
        <v>2633.131875</v>
      </c>
      <c r="F408" s="3">
        <f>Table1[[#This Row],[APRIL 2022 LIST PRICE ]]+Table1[[#This Row],[Column1]]</f>
        <v>37741.556875000002</v>
      </c>
      <c r="G408" s="24">
        <f>Table1[[#This Row],[APRIL 2022 LIST PRICE ]]*(1-Table1[[#This Row],[DISCOPUNT %]])</f>
        <v>28788.908500000005</v>
      </c>
      <c r="H408" s="10">
        <v>0.18</v>
      </c>
      <c r="I408" s="3">
        <v>5680.9952599999997</v>
      </c>
      <c r="J408" s="3">
        <f>Table1[[#This Row],[PRICE PROPOSAL]]-Table1[[#This Row],[COST]]</f>
        <v>23107.913240000005</v>
      </c>
      <c r="K408" s="10">
        <f>Table1[[#This Row],[PROFIT/LOSS]]/Table1[[#This Row],[PRICE PROPOSAL]]</f>
        <v>0.80266722303834481</v>
      </c>
      <c r="L408" s="1" t="s">
        <v>27</v>
      </c>
      <c r="M408" s="1" t="s">
        <v>312</v>
      </c>
      <c r="N408" s="1" t="s">
        <v>261</v>
      </c>
      <c r="O408" s="1" t="s">
        <v>1094</v>
      </c>
      <c r="P408" s="1" t="s">
        <v>261</v>
      </c>
      <c r="Q408" s="1" t="s">
        <v>31</v>
      </c>
    </row>
    <row r="409" spans="1:17" x14ac:dyDescent="0.2">
      <c r="A409" s="1" t="s">
        <v>1223</v>
      </c>
      <c r="B409" s="1" t="s">
        <v>1109</v>
      </c>
      <c r="C409" s="1" t="s">
        <v>24</v>
      </c>
      <c r="D409" s="24">
        <v>38514.025000000001</v>
      </c>
      <c r="E409" s="3">
        <f>Table1[[#This Row],[APRIL 2022 LIST PRICE ]]*0.075</f>
        <v>2888.5518750000001</v>
      </c>
      <c r="F409" s="3">
        <f>Table1[[#This Row],[APRIL 2022 LIST PRICE ]]+Table1[[#This Row],[Column1]]</f>
        <v>41402.576874999999</v>
      </c>
      <c r="G409" s="24">
        <f>Table1[[#This Row],[APRIL 2022 LIST PRICE ]]*(1-Table1[[#This Row],[DISCOPUNT %]])</f>
        <v>31581.500500000002</v>
      </c>
      <c r="H409" s="10">
        <v>0.18</v>
      </c>
      <c r="I409" s="3">
        <v>5680.9358599999996</v>
      </c>
      <c r="J409" s="3">
        <f>Table1[[#This Row],[PRICE PROPOSAL]]-Table1[[#This Row],[COST]]</f>
        <v>25900.564640000004</v>
      </c>
      <c r="K409" s="10">
        <f>Table1[[#This Row],[PROFIT/LOSS]]/Table1[[#This Row],[PRICE PROPOSAL]]</f>
        <v>0.82011824105697584</v>
      </c>
      <c r="L409" s="1" t="s">
        <v>27</v>
      </c>
      <c r="M409" s="1" t="s">
        <v>312</v>
      </c>
      <c r="N409" s="1" t="s">
        <v>261</v>
      </c>
      <c r="O409" s="1" t="s">
        <v>1094</v>
      </c>
      <c r="P409" s="1" t="s">
        <v>261</v>
      </c>
      <c r="Q409" s="1" t="s">
        <v>31</v>
      </c>
    </row>
    <row r="410" spans="1:17" x14ac:dyDescent="0.2">
      <c r="A410" s="1" t="s">
        <v>1222</v>
      </c>
      <c r="B410" s="1" t="s">
        <v>1221</v>
      </c>
      <c r="C410" s="1" t="s">
        <v>24</v>
      </c>
      <c r="D410" s="24">
        <v>31425.474999999999</v>
      </c>
      <c r="E410" s="3">
        <f>Table1[[#This Row],[APRIL 2022 LIST PRICE ]]*0.075</f>
        <v>2356.910625</v>
      </c>
      <c r="F410" s="3">
        <f>Table1[[#This Row],[APRIL 2022 LIST PRICE ]]+Table1[[#This Row],[Column1]]</f>
        <v>33782.385624999995</v>
      </c>
      <c r="G410" s="24">
        <f>Table1[[#This Row],[APRIL 2022 LIST PRICE ]]*(1-Table1[[#This Row],[DISCOPUNT %]])</f>
        <v>25768.889500000001</v>
      </c>
      <c r="H410" s="10">
        <v>0.18</v>
      </c>
      <c r="I410" s="3">
        <v>5077.8163400000003</v>
      </c>
      <c r="J410" s="3">
        <f>Table1[[#This Row],[PRICE PROPOSAL]]-Table1[[#This Row],[COST]]</f>
        <v>20691.07316</v>
      </c>
      <c r="K410" s="10">
        <f>Table1[[#This Row],[PROFIT/LOSS]]/Table1[[#This Row],[PRICE PROPOSAL]]</f>
        <v>0.80294780106841623</v>
      </c>
      <c r="L410" s="1" t="s">
        <v>27</v>
      </c>
      <c r="M410" s="1" t="s">
        <v>312</v>
      </c>
      <c r="N410" s="1" t="s">
        <v>261</v>
      </c>
      <c r="O410" s="1" t="s">
        <v>1094</v>
      </c>
      <c r="P410" s="1" t="s">
        <v>261</v>
      </c>
      <c r="Q410" s="1" t="s">
        <v>31</v>
      </c>
    </row>
    <row r="411" spans="1:17" x14ac:dyDescent="0.2">
      <c r="A411" s="1" t="s">
        <v>1220</v>
      </c>
      <c r="B411" s="1" t="s">
        <v>1219</v>
      </c>
      <c r="C411" s="1" t="s">
        <v>24</v>
      </c>
      <c r="D411" s="24">
        <v>37331.525000000001</v>
      </c>
      <c r="E411" s="3">
        <f>Table1[[#This Row],[APRIL 2022 LIST PRICE ]]*0.075</f>
        <v>2799.8643750000001</v>
      </c>
      <c r="F411" s="3">
        <f>Table1[[#This Row],[APRIL 2022 LIST PRICE ]]+Table1[[#This Row],[Column1]]</f>
        <v>40131.389374999999</v>
      </c>
      <c r="G411" s="24">
        <f>Table1[[#This Row],[APRIL 2022 LIST PRICE ]]*(1-Table1[[#This Row],[DISCOPUNT %]])</f>
        <v>30611.850500000004</v>
      </c>
      <c r="H411" s="10">
        <v>0.18</v>
      </c>
      <c r="I411" s="3">
        <v>5680.9952599999997</v>
      </c>
      <c r="J411" s="3">
        <f>Table1[[#This Row],[PRICE PROPOSAL]]-Table1[[#This Row],[COST]]</f>
        <v>24930.855240000004</v>
      </c>
      <c r="K411" s="10">
        <f>Table1[[#This Row],[PROFIT/LOSS]]/Table1[[#This Row],[PRICE PROPOSAL]]</f>
        <v>0.81441843053558627</v>
      </c>
      <c r="L411" s="1" t="s">
        <v>27</v>
      </c>
      <c r="M411" s="1" t="s">
        <v>312</v>
      </c>
      <c r="N411" s="1" t="s">
        <v>261</v>
      </c>
      <c r="O411" s="1" t="s">
        <v>1094</v>
      </c>
      <c r="P411" s="1" t="s">
        <v>261</v>
      </c>
      <c r="Q411" s="1" t="s">
        <v>31</v>
      </c>
    </row>
    <row r="412" spans="1:17" x14ac:dyDescent="0.2">
      <c r="A412" s="1" t="s">
        <v>1218</v>
      </c>
      <c r="B412" s="1" t="s">
        <v>1217</v>
      </c>
      <c r="C412" s="1" t="s">
        <v>24</v>
      </c>
      <c r="D412" s="24">
        <v>34209.724999999999</v>
      </c>
      <c r="E412" s="3">
        <f>Table1[[#This Row],[APRIL 2022 LIST PRICE ]]*0.075</f>
        <v>2565.7293749999999</v>
      </c>
      <c r="F412" s="3">
        <f>Table1[[#This Row],[APRIL 2022 LIST PRICE ]]+Table1[[#This Row],[Column1]]</f>
        <v>36775.454375000001</v>
      </c>
      <c r="G412" s="24">
        <f>Table1[[#This Row],[APRIL 2022 LIST PRICE ]]*(1-Table1[[#This Row],[DISCOPUNT %]])</f>
        <v>28051.9745</v>
      </c>
      <c r="H412" s="10">
        <v>0.18</v>
      </c>
      <c r="I412" s="3">
        <v>5077.8163400000003</v>
      </c>
      <c r="J412" s="3">
        <f>Table1[[#This Row],[PRICE PROPOSAL]]-Table1[[#This Row],[COST]]</f>
        <v>22974.158159999999</v>
      </c>
      <c r="K412" s="10">
        <f>Table1[[#This Row],[PROFIT/LOSS]]/Table1[[#This Row],[PRICE PROPOSAL]]</f>
        <v>0.81898542150749487</v>
      </c>
      <c r="L412" s="1" t="s">
        <v>27</v>
      </c>
      <c r="M412" s="1" t="s">
        <v>312</v>
      </c>
      <c r="N412" s="1" t="s">
        <v>261</v>
      </c>
      <c r="O412" s="1" t="s">
        <v>1094</v>
      </c>
      <c r="P412" s="1" t="s">
        <v>261</v>
      </c>
      <c r="Q412" s="1" t="s">
        <v>31</v>
      </c>
    </row>
    <row r="413" spans="1:17" x14ac:dyDescent="0.2">
      <c r="A413" s="1" t="s">
        <v>1216</v>
      </c>
      <c r="B413" s="1" t="s">
        <v>1215</v>
      </c>
      <c r="C413" s="1" t="s">
        <v>24</v>
      </c>
      <c r="D413" s="24">
        <v>40116.85</v>
      </c>
      <c r="E413" s="3">
        <f>Table1[[#This Row],[APRIL 2022 LIST PRICE ]]*0.075</f>
        <v>3008.7637499999996</v>
      </c>
      <c r="F413" s="3">
        <f>Table1[[#This Row],[APRIL 2022 LIST PRICE ]]+Table1[[#This Row],[Column1]]</f>
        <v>43125.613749999997</v>
      </c>
      <c r="G413" s="24">
        <f>Table1[[#This Row],[APRIL 2022 LIST PRICE ]]*(1-Table1[[#This Row],[DISCOPUNT %]])</f>
        <v>32895.817000000003</v>
      </c>
      <c r="H413" s="10">
        <v>0.18</v>
      </c>
      <c r="I413" s="3">
        <v>5681.3516600000003</v>
      </c>
      <c r="J413" s="3">
        <f>Table1[[#This Row],[PRICE PROPOSAL]]-Table1[[#This Row],[COST]]</f>
        <v>27214.465340000002</v>
      </c>
      <c r="K413" s="10">
        <f>Table1[[#This Row],[PROFIT/LOSS]]/Table1[[#This Row],[PRICE PROPOSAL]]</f>
        <v>0.82729258069498623</v>
      </c>
      <c r="L413" s="1" t="s">
        <v>27</v>
      </c>
      <c r="M413" s="1" t="s">
        <v>312</v>
      </c>
      <c r="N413" s="1" t="s">
        <v>261</v>
      </c>
      <c r="O413" s="1" t="s">
        <v>1094</v>
      </c>
      <c r="P413" s="1" t="s">
        <v>261</v>
      </c>
      <c r="Q413" s="1" t="s">
        <v>31</v>
      </c>
    </row>
    <row r="414" spans="1:17" x14ac:dyDescent="0.2">
      <c r="A414" s="1" t="s">
        <v>1214</v>
      </c>
      <c r="B414" s="1" t="s">
        <v>1213</v>
      </c>
      <c r="C414" s="1" t="s">
        <v>24</v>
      </c>
      <c r="D414" s="24">
        <v>36210.300000000003</v>
      </c>
      <c r="E414" s="3">
        <f>Table1[[#This Row],[APRIL 2022 LIST PRICE ]]*0.075</f>
        <v>2715.7725</v>
      </c>
      <c r="F414" s="3">
        <f>Table1[[#This Row],[APRIL 2022 LIST PRICE ]]+Table1[[#This Row],[Column1]]</f>
        <v>38926.072500000002</v>
      </c>
      <c r="G414" s="24">
        <f>Table1[[#This Row],[APRIL 2022 LIST PRICE ]]*(1-Table1[[#This Row],[DISCOPUNT %]])</f>
        <v>29692.446000000004</v>
      </c>
      <c r="H414" s="10">
        <v>0.18</v>
      </c>
      <c r="I414" s="3">
        <v>5118.4470199999996</v>
      </c>
      <c r="J414" s="3">
        <f>Table1[[#This Row],[PRICE PROPOSAL]]-Table1[[#This Row],[COST]]</f>
        <v>24573.998980000004</v>
      </c>
      <c r="K414" s="10">
        <f>Table1[[#This Row],[PROFIT/LOSS]]/Table1[[#This Row],[PRICE PROPOSAL]]</f>
        <v>0.82761787223592154</v>
      </c>
      <c r="L414" s="1" t="s">
        <v>27</v>
      </c>
      <c r="M414" s="1" t="s">
        <v>312</v>
      </c>
      <c r="N414" s="1" t="s">
        <v>261</v>
      </c>
      <c r="O414" s="1" t="s">
        <v>1094</v>
      </c>
      <c r="P414" s="1" t="s">
        <v>261</v>
      </c>
      <c r="Q414" s="1" t="s">
        <v>31</v>
      </c>
    </row>
    <row r="415" spans="1:17" x14ac:dyDescent="0.2">
      <c r="A415" s="1" t="s">
        <v>1212</v>
      </c>
      <c r="B415" s="1" t="s">
        <v>1211</v>
      </c>
      <c r="C415" s="1" t="s">
        <v>24</v>
      </c>
      <c r="D415" s="24">
        <v>40475.9</v>
      </c>
      <c r="E415" s="3">
        <f>Table1[[#This Row],[APRIL 2022 LIST PRICE ]]*0.075</f>
        <v>3035.6925000000001</v>
      </c>
      <c r="F415" s="3">
        <f>Table1[[#This Row],[APRIL 2022 LIST PRICE ]]+Table1[[#This Row],[Column1]]</f>
        <v>43511.592499999999</v>
      </c>
      <c r="G415" s="24">
        <f>Table1[[#This Row],[APRIL 2022 LIST PRICE ]]*(1-Table1[[#This Row],[DISCOPUNT %]])</f>
        <v>34404.514999999999</v>
      </c>
      <c r="H415" s="10">
        <v>0.15</v>
      </c>
      <c r="I415" s="3">
        <v>5191.34238</v>
      </c>
      <c r="J415" s="3">
        <f>Table1[[#This Row],[PRICE PROPOSAL]]-Table1[[#This Row],[COST]]</f>
        <v>29213.172619999998</v>
      </c>
      <c r="K415" s="10">
        <f>Table1[[#This Row],[PROFIT/LOSS]]/Table1[[#This Row],[PRICE PROPOSAL]]</f>
        <v>0.84910868878692225</v>
      </c>
      <c r="L415" s="1" t="s">
        <v>27</v>
      </c>
      <c r="M415" s="1" t="s">
        <v>312</v>
      </c>
      <c r="N415" s="1" t="s">
        <v>261</v>
      </c>
      <c r="O415" s="1" t="s">
        <v>1123</v>
      </c>
      <c r="P415" s="1" t="s">
        <v>261</v>
      </c>
      <c r="Q415" s="1" t="s">
        <v>31</v>
      </c>
    </row>
    <row r="416" spans="1:17" x14ac:dyDescent="0.2">
      <c r="A416" s="1" t="s">
        <v>1210</v>
      </c>
      <c r="B416" s="1" t="s">
        <v>1209</v>
      </c>
      <c r="C416" s="1" t="s">
        <v>24</v>
      </c>
      <c r="D416" s="24">
        <v>40475.9</v>
      </c>
      <c r="E416" s="3">
        <f>Table1[[#This Row],[APRIL 2022 LIST PRICE ]]*0.075</f>
        <v>3035.6925000000001</v>
      </c>
      <c r="F416" s="3">
        <f>Table1[[#This Row],[APRIL 2022 LIST PRICE ]]+Table1[[#This Row],[Column1]]</f>
        <v>43511.592499999999</v>
      </c>
      <c r="G416" s="24">
        <f>Table1[[#This Row],[APRIL 2022 LIST PRICE ]]*(1-Table1[[#This Row],[DISCOPUNT %]])</f>
        <v>34404.514999999999</v>
      </c>
      <c r="H416" s="10">
        <v>0.15</v>
      </c>
      <c r="I416" s="3">
        <v>5191.7311799999998</v>
      </c>
      <c r="J416" s="3">
        <f>Table1[[#This Row],[PRICE PROPOSAL]]-Table1[[#This Row],[COST]]</f>
        <v>29212.783820000001</v>
      </c>
      <c r="K416" s="10">
        <f>Table1[[#This Row],[PROFIT/LOSS]]/Table1[[#This Row],[PRICE PROPOSAL]]</f>
        <v>0.84909738794457645</v>
      </c>
      <c r="L416" s="1" t="s">
        <v>27</v>
      </c>
      <c r="M416" s="1" t="s">
        <v>312</v>
      </c>
      <c r="N416" s="1" t="s">
        <v>261</v>
      </c>
      <c r="O416" s="1" t="s">
        <v>1123</v>
      </c>
      <c r="P416" s="1" t="s">
        <v>261</v>
      </c>
      <c r="Q416" s="1" t="s">
        <v>31</v>
      </c>
    </row>
    <row r="417" spans="1:17" x14ac:dyDescent="0.2">
      <c r="A417" s="1" t="s">
        <v>1208</v>
      </c>
      <c r="B417" s="1" t="s">
        <v>1207</v>
      </c>
      <c r="C417" s="1" t="s">
        <v>24</v>
      </c>
      <c r="D417" s="24">
        <v>42293.724999999999</v>
      </c>
      <c r="E417" s="3">
        <f>Table1[[#This Row],[APRIL 2022 LIST PRICE ]]*0.075</f>
        <v>3172.0293749999996</v>
      </c>
      <c r="F417" s="3">
        <f>Table1[[#This Row],[APRIL 2022 LIST PRICE ]]+Table1[[#This Row],[Column1]]</f>
        <v>45465.754374999997</v>
      </c>
      <c r="G417" s="24">
        <f>Table1[[#This Row],[APRIL 2022 LIST PRICE ]]*(1-Table1[[#This Row],[DISCOPUNT %]])</f>
        <v>34680.854500000001</v>
      </c>
      <c r="H417" s="10">
        <v>0.18</v>
      </c>
      <c r="I417" s="3">
        <v>5713.8499400000001</v>
      </c>
      <c r="J417" s="3">
        <f>Table1[[#This Row],[PRICE PROPOSAL]]-Table1[[#This Row],[COST]]</f>
        <v>28967.004560000001</v>
      </c>
      <c r="K417" s="10">
        <f>Table1[[#This Row],[PROFIT/LOSS]]/Table1[[#This Row],[PRICE PROPOSAL]]</f>
        <v>0.83524483400488303</v>
      </c>
      <c r="L417" s="1" t="s">
        <v>27</v>
      </c>
      <c r="M417" s="1" t="s">
        <v>312</v>
      </c>
      <c r="N417" s="1" t="s">
        <v>261</v>
      </c>
      <c r="O417" s="1" t="s">
        <v>1094</v>
      </c>
      <c r="P417" s="1" t="s">
        <v>261</v>
      </c>
      <c r="Q417" s="1" t="s">
        <v>31</v>
      </c>
    </row>
    <row r="418" spans="1:17" x14ac:dyDescent="0.2">
      <c r="A418" s="1" t="s">
        <v>1206</v>
      </c>
      <c r="B418" s="1" t="s">
        <v>1205</v>
      </c>
      <c r="C418" s="1" t="s">
        <v>24</v>
      </c>
      <c r="D418" s="24">
        <v>46383.025000000001</v>
      </c>
      <c r="E418" s="3">
        <f>Table1[[#This Row],[APRIL 2022 LIST PRICE ]]*0.075</f>
        <v>3478.7268749999998</v>
      </c>
      <c r="F418" s="3">
        <f>Table1[[#This Row],[APRIL 2022 LIST PRICE ]]+Table1[[#This Row],[Column1]]</f>
        <v>49861.751875000002</v>
      </c>
      <c r="G418" s="24">
        <f>Table1[[#This Row],[APRIL 2022 LIST PRICE ]]*(1-Table1[[#This Row],[DISCOPUNT %]])</f>
        <v>39425.571250000001</v>
      </c>
      <c r="H418" s="10">
        <v>0.15</v>
      </c>
      <c r="I418" s="3">
        <v>5796.9620999999997</v>
      </c>
      <c r="J418" s="3">
        <f>Table1[[#This Row],[PRICE PROPOSAL]]-Table1[[#This Row],[COST]]</f>
        <v>33628.609150000004</v>
      </c>
      <c r="K418" s="10">
        <f>Table1[[#This Row],[PROFIT/LOSS]]/Table1[[#This Row],[PRICE PROPOSAL]]</f>
        <v>0.85296441075663565</v>
      </c>
      <c r="L418" s="1" t="s">
        <v>27</v>
      </c>
      <c r="M418" s="1" t="s">
        <v>312</v>
      </c>
      <c r="N418" s="1" t="s">
        <v>261</v>
      </c>
      <c r="O418" s="1" t="s">
        <v>1123</v>
      </c>
      <c r="P418" s="1" t="s">
        <v>261</v>
      </c>
      <c r="Q418" s="1" t="s">
        <v>31</v>
      </c>
    </row>
    <row r="419" spans="1:17" x14ac:dyDescent="0.2">
      <c r="A419" s="1" t="s">
        <v>1204</v>
      </c>
      <c r="B419" s="1" t="s">
        <v>1203</v>
      </c>
      <c r="C419" s="1" t="s">
        <v>24</v>
      </c>
      <c r="D419" s="24">
        <v>39553.550000000003</v>
      </c>
      <c r="E419" s="3">
        <f>Table1[[#This Row],[APRIL 2022 LIST PRICE ]]*0.075</f>
        <v>2966.5162500000001</v>
      </c>
      <c r="F419" s="3">
        <f>Table1[[#This Row],[APRIL 2022 LIST PRICE ]]+Table1[[#This Row],[Column1]]</f>
        <v>42520.066250000003</v>
      </c>
      <c r="G419" s="24">
        <f>Table1[[#This Row],[APRIL 2022 LIST PRICE ]]*(1-Table1[[#This Row],[DISCOPUNT %]])</f>
        <v>32433.911000000004</v>
      </c>
      <c r="H419" s="10">
        <v>0.18</v>
      </c>
      <c r="I419" s="3">
        <v>5118.4470199999996</v>
      </c>
      <c r="J419" s="3">
        <f>Table1[[#This Row],[PRICE PROPOSAL]]-Table1[[#This Row],[COST]]</f>
        <v>27315.463980000004</v>
      </c>
      <c r="K419" s="10">
        <f>Table1[[#This Row],[PROFIT/LOSS]]/Table1[[#This Row],[PRICE PROPOSAL]]</f>
        <v>0.84218841138214884</v>
      </c>
      <c r="L419" s="1" t="s">
        <v>27</v>
      </c>
      <c r="M419" s="1" t="s">
        <v>312</v>
      </c>
      <c r="N419" s="1" t="s">
        <v>261</v>
      </c>
      <c r="O419" s="1" t="s">
        <v>1094</v>
      </c>
      <c r="P419" s="1" t="s">
        <v>261</v>
      </c>
      <c r="Q419" s="1" t="s">
        <v>31</v>
      </c>
    </row>
    <row r="420" spans="1:17" x14ac:dyDescent="0.2">
      <c r="A420" s="1" t="s">
        <v>1202</v>
      </c>
      <c r="B420" s="1" t="s">
        <v>1201</v>
      </c>
      <c r="C420" s="1" t="s">
        <v>24</v>
      </c>
      <c r="D420" s="24">
        <v>40766.15</v>
      </c>
      <c r="E420" s="3">
        <f>Table1[[#This Row],[APRIL 2022 LIST PRICE ]]*0.075</f>
        <v>3057.4612499999998</v>
      </c>
      <c r="F420" s="3">
        <f>Table1[[#This Row],[APRIL 2022 LIST PRICE ]]+Table1[[#This Row],[Column1]]</f>
        <v>43823.611250000002</v>
      </c>
      <c r="G420" s="24">
        <f>Table1[[#This Row],[APRIL 2022 LIST PRICE ]]*(1-Table1[[#This Row],[DISCOPUNT %]])</f>
        <v>33428.243000000002</v>
      </c>
      <c r="H420" s="10">
        <v>0.18</v>
      </c>
      <c r="I420" s="3">
        <v>5118.5690599999998</v>
      </c>
      <c r="J420" s="3">
        <f>Table1[[#This Row],[PRICE PROPOSAL]]-Table1[[#This Row],[COST]]</f>
        <v>28309.673940000001</v>
      </c>
      <c r="K420" s="10">
        <f>Table1[[#This Row],[PROFIT/LOSS]]/Table1[[#This Row],[PRICE PROPOSAL]]</f>
        <v>0.84687890835303548</v>
      </c>
      <c r="L420" s="1" t="s">
        <v>27</v>
      </c>
      <c r="M420" s="1" t="s">
        <v>312</v>
      </c>
      <c r="N420" s="1" t="s">
        <v>261</v>
      </c>
      <c r="O420" s="1" t="s">
        <v>1094</v>
      </c>
      <c r="P420" s="1" t="s">
        <v>261</v>
      </c>
      <c r="Q420" s="1" t="s">
        <v>31</v>
      </c>
    </row>
    <row r="421" spans="1:17" x14ac:dyDescent="0.2">
      <c r="A421" s="1" t="s">
        <v>1200</v>
      </c>
      <c r="B421" s="1" t="s">
        <v>1199</v>
      </c>
      <c r="C421" s="1" t="s">
        <v>24</v>
      </c>
      <c r="D421" s="24">
        <v>38104.449999999997</v>
      </c>
      <c r="E421" s="3">
        <f>Table1[[#This Row],[APRIL 2022 LIST PRICE ]]*0.075</f>
        <v>2857.8337499999998</v>
      </c>
      <c r="F421" s="3">
        <f>Table1[[#This Row],[APRIL 2022 LIST PRICE ]]+Table1[[#This Row],[Column1]]</f>
        <v>40962.283749999995</v>
      </c>
      <c r="G421" s="24">
        <f>Table1[[#This Row],[APRIL 2022 LIST PRICE ]]*(1-Table1[[#This Row],[DISCOPUNT %]])</f>
        <v>31245.649000000001</v>
      </c>
      <c r="H421" s="10">
        <v>0.18</v>
      </c>
      <c r="I421" s="3">
        <v>5105.0431399999998</v>
      </c>
      <c r="J421" s="3">
        <f>Table1[[#This Row],[PRICE PROPOSAL]]-Table1[[#This Row],[COST]]</f>
        <v>26140.605860000003</v>
      </c>
      <c r="K421" s="10">
        <f>Table1[[#This Row],[PROFIT/LOSS]]/Table1[[#This Row],[PRICE PROPOSAL]]</f>
        <v>0.83661587122098191</v>
      </c>
      <c r="L421" s="1" t="s">
        <v>27</v>
      </c>
      <c r="M421" s="1" t="s">
        <v>312</v>
      </c>
      <c r="N421" s="1" t="s">
        <v>261</v>
      </c>
      <c r="O421" s="1" t="s">
        <v>1094</v>
      </c>
      <c r="P421" s="1" t="s">
        <v>261</v>
      </c>
      <c r="Q421" s="1" t="s">
        <v>31</v>
      </c>
    </row>
    <row r="422" spans="1:17" x14ac:dyDescent="0.2">
      <c r="A422" s="1" t="s">
        <v>1198</v>
      </c>
      <c r="B422" s="1" t="s">
        <v>1101</v>
      </c>
      <c r="C422" s="1" t="s">
        <v>24</v>
      </c>
      <c r="D422" s="24">
        <v>39315.974999999999</v>
      </c>
      <c r="E422" s="3">
        <f>Table1[[#This Row],[APRIL 2022 LIST PRICE ]]*0.075</f>
        <v>2948.6981249999999</v>
      </c>
      <c r="F422" s="3">
        <f>Table1[[#This Row],[APRIL 2022 LIST PRICE ]]+Table1[[#This Row],[Column1]]</f>
        <v>42264.673125000001</v>
      </c>
      <c r="G422" s="24">
        <f>Table1[[#This Row],[APRIL 2022 LIST PRICE ]]*(1-Table1[[#This Row],[DISCOPUNT %]])</f>
        <v>32239.0995</v>
      </c>
      <c r="H422" s="10">
        <v>0.18</v>
      </c>
      <c r="I422" s="3">
        <v>5105.0431399999998</v>
      </c>
      <c r="J422" s="3">
        <f>Table1[[#This Row],[PRICE PROPOSAL]]-Table1[[#This Row],[COST]]</f>
        <v>27134.056360000002</v>
      </c>
      <c r="K422" s="10">
        <f>Table1[[#This Row],[PROFIT/LOSS]]/Table1[[#This Row],[PRICE PROPOSAL]]</f>
        <v>0.84165056657367254</v>
      </c>
      <c r="L422" s="1" t="s">
        <v>27</v>
      </c>
      <c r="M422" s="1" t="s">
        <v>312</v>
      </c>
      <c r="N422" s="1" t="s">
        <v>261</v>
      </c>
      <c r="O422" s="1" t="s">
        <v>1094</v>
      </c>
      <c r="P422" s="1" t="s">
        <v>261</v>
      </c>
      <c r="Q422" s="1" t="s">
        <v>31</v>
      </c>
    </row>
    <row r="423" spans="1:17" x14ac:dyDescent="0.2">
      <c r="A423" s="1" t="s">
        <v>1197</v>
      </c>
      <c r="B423" s="1" t="s">
        <v>1196</v>
      </c>
      <c r="C423" s="1" t="s">
        <v>24</v>
      </c>
      <c r="D423" s="24">
        <v>40528.574999999997</v>
      </c>
      <c r="E423" s="3">
        <f>Table1[[#This Row],[APRIL 2022 LIST PRICE ]]*0.075</f>
        <v>3039.6431249999996</v>
      </c>
      <c r="F423" s="3">
        <f>Table1[[#This Row],[APRIL 2022 LIST PRICE ]]+Table1[[#This Row],[Column1]]</f>
        <v>43568.218124999999</v>
      </c>
      <c r="G423" s="24">
        <f>Table1[[#This Row],[APRIL 2022 LIST PRICE ]]*(1-Table1[[#This Row],[DISCOPUNT %]])</f>
        <v>33233.431499999999</v>
      </c>
      <c r="H423" s="10">
        <v>0.18</v>
      </c>
      <c r="I423" s="3">
        <v>5105.16518</v>
      </c>
      <c r="J423" s="3">
        <f>Table1[[#This Row],[PRICE PROPOSAL]]-Table1[[#This Row],[COST]]</f>
        <v>28128.266319999999</v>
      </c>
      <c r="K423" s="10">
        <f>Table1[[#This Row],[PROFIT/LOSS]]/Table1[[#This Row],[PRICE PROPOSAL]]</f>
        <v>0.84638465095005311</v>
      </c>
      <c r="L423" s="1" t="s">
        <v>27</v>
      </c>
      <c r="M423" s="1" t="s">
        <v>312</v>
      </c>
      <c r="N423" s="1" t="s">
        <v>261</v>
      </c>
      <c r="O423" s="1" t="s">
        <v>1094</v>
      </c>
      <c r="P423" s="1" t="s">
        <v>261</v>
      </c>
      <c r="Q423" s="1" t="s">
        <v>31</v>
      </c>
    </row>
    <row r="424" spans="1:17" x14ac:dyDescent="0.2">
      <c r="A424" s="1" t="s">
        <v>1195</v>
      </c>
      <c r="B424" s="1" t="s">
        <v>1194</v>
      </c>
      <c r="C424" s="1" t="s">
        <v>24</v>
      </c>
      <c r="D424" s="24">
        <v>43877.2</v>
      </c>
      <c r="E424" s="3">
        <f>Table1[[#This Row],[APRIL 2022 LIST PRICE ]]*0.075</f>
        <v>3290.7899999999995</v>
      </c>
      <c r="F424" s="3">
        <f>Table1[[#This Row],[APRIL 2022 LIST PRICE ]]+Table1[[#This Row],[Column1]]</f>
        <v>47167.99</v>
      </c>
      <c r="G424" s="24">
        <f>Table1[[#This Row],[APRIL 2022 LIST PRICE ]]*(1-Table1[[#This Row],[DISCOPUNT %]])</f>
        <v>35979.304000000004</v>
      </c>
      <c r="H424" s="10">
        <v>0.18</v>
      </c>
      <c r="I424" s="3">
        <v>5104.9837399999997</v>
      </c>
      <c r="J424" s="3">
        <f>Table1[[#This Row],[PRICE PROPOSAL]]-Table1[[#This Row],[COST]]</f>
        <v>30874.320260000004</v>
      </c>
      <c r="K424" s="10">
        <f>Table1[[#This Row],[PROFIT/LOSS]]/Table1[[#This Row],[PRICE PROPOSAL]]</f>
        <v>0.85811332703934462</v>
      </c>
      <c r="L424" s="1" t="s">
        <v>27</v>
      </c>
      <c r="M424" s="1" t="s">
        <v>312</v>
      </c>
      <c r="N424" s="1" t="s">
        <v>261</v>
      </c>
      <c r="O424" s="1" t="s">
        <v>1094</v>
      </c>
      <c r="P424" s="1" t="s">
        <v>261</v>
      </c>
      <c r="Q424" s="1" t="s">
        <v>31</v>
      </c>
    </row>
    <row r="425" spans="1:17" x14ac:dyDescent="0.2">
      <c r="A425" s="1" t="s">
        <v>1193</v>
      </c>
      <c r="B425" s="1" t="s">
        <v>1192</v>
      </c>
      <c r="C425" s="1" t="s">
        <v>24</v>
      </c>
      <c r="D425" s="24">
        <v>44187.875</v>
      </c>
      <c r="E425" s="3">
        <f>Table1[[#This Row],[APRIL 2022 LIST PRICE ]]*0.075</f>
        <v>3314.0906249999998</v>
      </c>
      <c r="F425" s="3">
        <f>Table1[[#This Row],[APRIL 2022 LIST PRICE ]]+Table1[[#This Row],[Column1]]</f>
        <v>47501.965624999997</v>
      </c>
      <c r="G425" s="24">
        <f>Table1[[#This Row],[APRIL 2022 LIST PRICE ]]*(1-Table1[[#This Row],[DISCOPUNT %]])</f>
        <v>36234.057500000003</v>
      </c>
      <c r="H425" s="10">
        <v>0.18</v>
      </c>
      <c r="I425" s="3">
        <v>5708.2220600000001</v>
      </c>
      <c r="J425" s="3">
        <f>Table1[[#This Row],[PRICE PROPOSAL]]-Table1[[#This Row],[COST]]</f>
        <v>30525.835440000003</v>
      </c>
      <c r="K425" s="10">
        <f>Table1[[#This Row],[PROFIT/LOSS]]/Table1[[#This Row],[PRICE PROPOSAL]]</f>
        <v>0.8424625213447321</v>
      </c>
      <c r="L425" s="1" t="s">
        <v>27</v>
      </c>
      <c r="M425" s="1" t="s">
        <v>312</v>
      </c>
      <c r="N425" s="1" t="s">
        <v>261</v>
      </c>
      <c r="O425" s="1" t="s">
        <v>1094</v>
      </c>
      <c r="P425" s="1" t="s">
        <v>261</v>
      </c>
      <c r="Q425" s="1" t="s">
        <v>31</v>
      </c>
    </row>
    <row r="426" spans="1:17" x14ac:dyDescent="0.2">
      <c r="A426" s="1" t="s">
        <v>1191</v>
      </c>
      <c r="B426" s="1" t="s">
        <v>1099</v>
      </c>
      <c r="C426" s="1" t="s">
        <v>24</v>
      </c>
      <c r="D426" s="24">
        <v>45400.474999999999</v>
      </c>
      <c r="E426" s="3">
        <f>Table1[[#This Row],[APRIL 2022 LIST PRICE ]]*0.075</f>
        <v>3405.035625</v>
      </c>
      <c r="F426" s="3">
        <f>Table1[[#This Row],[APRIL 2022 LIST PRICE ]]+Table1[[#This Row],[Column1]]</f>
        <v>48805.510624999995</v>
      </c>
      <c r="G426" s="24">
        <f>Table1[[#This Row],[APRIL 2022 LIST PRICE ]]*(1-Table1[[#This Row],[DISCOPUNT %]])</f>
        <v>37228.389500000005</v>
      </c>
      <c r="H426" s="10">
        <v>0.18</v>
      </c>
      <c r="I426" s="3">
        <v>5708.2220600000001</v>
      </c>
      <c r="J426" s="3">
        <f>Table1[[#This Row],[PRICE PROPOSAL]]-Table1[[#This Row],[COST]]</f>
        <v>31520.167440000005</v>
      </c>
      <c r="K426" s="10">
        <f>Table1[[#This Row],[PROFIT/LOSS]]/Table1[[#This Row],[PRICE PROPOSAL]]</f>
        <v>0.84667018539708794</v>
      </c>
      <c r="L426" s="1" t="s">
        <v>27</v>
      </c>
      <c r="M426" s="1" t="s">
        <v>312</v>
      </c>
      <c r="N426" s="1" t="s">
        <v>261</v>
      </c>
      <c r="O426" s="1" t="s">
        <v>1094</v>
      </c>
      <c r="P426" s="1" t="s">
        <v>261</v>
      </c>
      <c r="Q426" s="1" t="s">
        <v>31</v>
      </c>
    </row>
    <row r="427" spans="1:17" x14ac:dyDescent="0.2">
      <c r="A427" s="1" t="s">
        <v>1190</v>
      </c>
      <c r="B427" s="1" t="s">
        <v>1189</v>
      </c>
      <c r="C427" s="1" t="s">
        <v>24</v>
      </c>
      <c r="D427" s="24">
        <v>49398.400000000001</v>
      </c>
      <c r="E427" s="3">
        <f>Table1[[#This Row],[APRIL 2022 LIST PRICE ]]*0.075</f>
        <v>3704.88</v>
      </c>
      <c r="F427" s="3">
        <f>Table1[[#This Row],[APRIL 2022 LIST PRICE ]]+Table1[[#This Row],[Column1]]</f>
        <v>53103.28</v>
      </c>
      <c r="G427" s="24">
        <f>Table1[[#This Row],[APRIL 2022 LIST PRICE ]]*(1-Table1[[#This Row],[DISCOPUNT %]])</f>
        <v>41988.639999999999</v>
      </c>
      <c r="H427" s="10">
        <v>0.15</v>
      </c>
      <c r="I427" s="3">
        <v>5791.6668600000003</v>
      </c>
      <c r="J427" s="3">
        <f>Table1[[#This Row],[PRICE PROPOSAL]]-Table1[[#This Row],[COST]]</f>
        <v>36196.973140000002</v>
      </c>
      <c r="K427" s="10">
        <f>Table1[[#This Row],[PROFIT/LOSS]]/Table1[[#This Row],[PRICE PROPOSAL]]</f>
        <v>0.86206586209984426</v>
      </c>
      <c r="L427" s="1" t="s">
        <v>27</v>
      </c>
      <c r="M427" s="1" t="s">
        <v>312</v>
      </c>
      <c r="N427" s="1" t="s">
        <v>261</v>
      </c>
      <c r="O427" s="1" t="s">
        <v>1123</v>
      </c>
      <c r="P427" s="1" t="s">
        <v>261</v>
      </c>
      <c r="Q427" s="1" t="s">
        <v>31</v>
      </c>
    </row>
    <row r="428" spans="1:17" x14ac:dyDescent="0.2">
      <c r="A428" s="1" t="s">
        <v>1188</v>
      </c>
      <c r="B428" s="1" t="s">
        <v>1187</v>
      </c>
      <c r="C428" s="1" t="s">
        <v>24</v>
      </c>
      <c r="D428" s="24">
        <v>49398.400000000001</v>
      </c>
      <c r="E428" s="3">
        <f>Table1[[#This Row],[APRIL 2022 LIST PRICE ]]*0.075</f>
        <v>3704.88</v>
      </c>
      <c r="F428" s="3">
        <f>Table1[[#This Row],[APRIL 2022 LIST PRICE ]]+Table1[[#This Row],[Column1]]</f>
        <v>53103.28</v>
      </c>
      <c r="G428" s="24">
        <f>Table1[[#This Row],[APRIL 2022 LIST PRICE ]]*(1-Table1[[#This Row],[DISCOPUNT %]])</f>
        <v>41988.639999999999</v>
      </c>
      <c r="H428" s="10">
        <v>0.15</v>
      </c>
      <c r="I428" s="3">
        <v>5792.05566</v>
      </c>
      <c r="J428" s="3">
        <f>Table1[[#This Row],[PRICE PROPOSAL]]-Table1[[#This Row],[COST]]</f>
        <v>36196.584340000001</v>
      </c>
      <c r="K428" s="10">
        <f>Table1[[#This Row],[PROFIT/LOSS]]/Table1[[#This Row],[PRICE PROPOSAL]]</f>
        <v>0.86205660245247295</v>
      </c>
      <c r="L428" s="1" t="s">
        <v>27</v>
      </c>
      <c r="M428" s="1" t="s">
        <v>312</v>
      </c>
      <c r="N428" s="1" t="s">
        <v>261</v>
      </c>
      <c r="O428" s="1" t="s">
        <v>1123</v>
      </c>
      <c r="P428" s="1" t="s">
        <v>261</v>
      </c>
      <c r="Q428" s="1" t="s">
        <v>31</v>
      </c>
    </row>
    <row r="429" spans="1:17" x14ac:dyDescent="0.2">
      <c r="A429" s="1" t="s">
        <v>1186</v>
      </c>
      <c r="B429" s="1" t="s">
        <v>1185</v>
      </c>
      <c r="C429" s="1" t="s">
        <v>24</v>
      </c>
      <c r="D429" s="24">
        <v>50574.45</v>
      </c>
      <c r="E429" s="3">
        <f>Table1[[#This Row],[APRIL 2022 LIST PRICE ]]*0.075</f>
        <v>3793.0837499999998</v>
      </c>
      <c r="F429" s="3">
        <f>Table1[[#This Row],[APRIL 2022 LIST PRICE ]]+Table1[[#This Row],[Column1]]</f>
        <v>54367.533749999995</v>
      </c>
      <c r="G429" s="24">
        <f>Table1[[#This Row],[APRIL 2022 LIST PRICE ]]*(1-Table1[[#This Row],[DISCOPUNT %]])</f>
        <v>42988.282499999994</v>
      </c>
      <c r="H429" s="10">
        <v>0.15</v>
      </c>
      <c r="I429" s="3">
        <v>5791.6668600000003</v>
      </c>
      <c r="J429" s="3">
        <f>Table1[[#This Row],[PRICE PROPOSAL]]-Table1[[#This Row],[COST]]</f>
        <v>37196.615639999996</v>
      </c>
      <c r="K429" s="10">
        <f>Table1[[#This Row],[PROFIT/LOSS]]/Table1[[#This Row],[PRICE PROPOSAL]]</f>
        <v>0.86527336001385968</v>
      </c>
      <c r="L429" s="1" t="s">
        <v>27</v>
      </c>
      <c r="M429" s="1" t="s">
        <v>312</v>
      </c>
      <c r="N429" s="1" t="s">
        <v>261</v>
      </c>
      <c r="O429" s="1" t="s">
        <v>1123</v>
      </c>
      <c r="P429" s="1" t="s">
        <v>261</v>
      </c>
      <c r="Q429" s="1" t="s">
        <v>31</v>
      </c>
    </row>
    <row r="430" spans="1:17" x14ac:dyDescent="0.2">
      <c r="A430" s="1" t="s">
        <v>1184</v>
      </c>
      <c r="B430" s="1" t="s">
        <v>1183</v>
      </c>
      <c r="C430" s="1" t="s">
        <v>24</v>
      </c>
      <c r="D430" s="24">
        <v>50574.45</v>
      </c>
      <c r="E430" s="3">
        <f>Table1[[#This Row],[APRIL 2022 LIST PRICE ]]*0.075</f>
        <v>3793.0837499999998</v>
      </c>
      <c r="F430" s="3">
        <f>Table1[[#This Row],[APRIL 2022 LIST PRICE ]]+Table1[[#This Row],[Column1]]</f>
        <v>54367.533749999995</v>
      </c>
      <c r="G430" s="24">
        <f>Table1[[#This Row],[APRIL 2022 LIST PRICE ]]*(1-Table1[[#This Row],[DISCOPUNT %]])</f>
        <v>42988.282499999994</v>
      </c>
      <c r="H430" s="10">
        <v>0.15</v>
      </c>
      <c r="I430" s="3">
        <v>5792.05566</v>
      </c>
      <c r="J430" s="3">
        <f>Table1[[#This Row],[PRICE PROPOSAL]]-Table1[[#This Row],[COST]]</f>
        <v>37196.226839999996</v>
      </c>
      <c r="K430" s="10">
        <f>Table1[[#This Row],[PROFIT/LOSS]]/Table1[[#This Row],[PRICE PROPOSAL]]</f>
        <v>0.8652643156888159</v>
      </c>
      <c r="L430" s="1" t="s">
        <v>27</v>
      </c>
      <c r="M430" s="1" t="s">
        <v>312</v>
      </c>
      <c r="N430" s="1" t="s">
        <v>261</v>
      </c>
      <c r="O430" s="1" t="s">
        <v>1123</v>
      </c>
      <c r="P430" s="1" t="s">
        <v>261</v>
      </c>
      <c r="Q430" s="1" t="s">
        <v>31</v>
      </c>
    </row>
    <row r="431" spans="1:17" x14ac:dyDescent="0.2">
      <c r="A431" s="1" t="s">
        <v>1182</v>
      </c>
      <c r="B431" s="1" t="s">
        <v>1097</v>
      </c>
      <c r="C431" s="1" t="s">
        <v>24</v>
      </c>
      <c r="D431" s="24">
        <v>46612</v>
      </c>
      <c r="E431" s="3">
        <f>Table1[[#This Row],[APRIL 2022 LIST PRICE ]]*0.075</f>
        <v>3495.9</v>
      </c>
      <c r="F431" s="3">
        <f>Table1[[#This Row],[APRIL 2022 LIST PRICE ]]+Table1[[#This Row],[Column1]]</f>
        <v>50107.9</v>
      </c>
      <c r="G431" s="24">
        <f>Table1[[#This Row],[APRIL 2022 LIST PRICE ]]*(1-Table1[[#This Row],[DISCOPUNT %]])</f>
        <v>38221.840000000004</v>
      </c>
      <c r="H431" s="10">
        <v>0.18</v>
      </c>
      <c r="I431" s="3">
        <v>5708.3441000000003</v>
      </c>
      <c r="J431" s="3">
        <f>Table1[[#This Row],[PRICE PROPOSAL]]-Table1[[#This Row],[COST]]</f>
        <v>32513.495900000002</v>
      </c>
      <c r="K431" s="10">
        <f>Table1[[#This Row],[PROFIT/LOSS]]/Table1[[#This Row],[PRICE PROPOSAL]]</f>
        <v>0.85065229460434133</v>
      </c>
      <c r="L431" s="1" t="s">
        <v>27</v>
      </c>
      <c r="M431" s="1" t="s">
        <v>312</v>
      </c>
      <c r="N431" s="1" t="s">
        <v>261</v>
      </c>
      <c r="O431" s="1" t="s">
        <v>1094</v>
      </c>
      <c r="P431" s="1" t="s">
        <v>261</v>
      </c>
      <c r="Q431" s="1" t="s">
        <v>31</v>
      </c>
    </row>
    <row r="432" spans="1:17" x14ac:dyDescent="0.2">
      <c r="A432" s="1" t="s">
        <v>1181</v>
      </c>
      <c r="B432" s="1" t="s">
        <v>1095</v>
      </c>
      <c r="C432" s="1" t="s">
        <v>24</v>
      </c>
      <c r="D432" s="24">
        <v>49961.7</v>
      </c>
      <c r="E432" s="3">
        <f>Table1[[#This Row],[APRIL 2022 LIST PRICE ]]*0.075</f>
        <v>3747.1274999999996</v>
      </c>
      <c r="F432" s="3">
        <f>Table1[[#This Row],[APRIL 2022 LIST PRICE ]]+Table1[[#This Row],[Column1]]</f>
        <v>53708.827499999999</v>
      </c>
      <c r="G432" s="24">
        <f>Table1[[#This Row],[APRIL 2022 LIST PRICE ]]*(1-Table1[[#This Row],[DISCOPUNT %]])</f>
        <v>40968.593999999997</v>
      </c>
      <c r="H432" s="10">
        <v>0.18</v>
      </c>
      <c r="I432" s="3">
        <v>5708.16266</v>
      </c>
      <c r="J432" s="3">
        <f>Table1[[#This Row],[PRICE PROPOSAL]]-Table1[[#This Row],[COST]]</f>
        <v>35260.431339999996</v>
      </c>
      <c r="K432" s="10">
        <f>Table1[[#This Row],[PROFIT/LOSS]]/Table1[[#This Row],[PRICE PROPOSAL]]</f>
        <v>0.86066979354966389</v>
      </c>
      <c r="L432" s="1" t="s">
        <v>27</v>
      </c>
      <c r="M432" s="1" t="s">
        <v>312</v>
      </c>
      <c r="N432" s="1" t="s">
        <v>261</v>
      </c>
      <c r="O432" s="1" t="s">
        <v>1094</v>
      </c>
      <c r="P432" s="1" t="s">
        <v>261</v>
      </c>
      <c r="Q432" s="1" t="s">
        <v>31</v>
      </c>
    </row>
    <row r="433" spans="1:17" x14ac:dyDescent="0.2">
      <c r="A433" s="1" t="s">
        <v>1180</v>
      </c>
      <c r="B433" s="1" t="s">
        <v>1179</v>
      </c>
      <c r="C433" s="1" t="s">
        <v>24</v>
      </c>
      <c r="D433" s="24">
        <v>42659.224999999999</v>
      </c>
      <c r="E433" s="3">
        <f>Table1[[#This Row],[APRIL 2022 LIST PRICE ]]*0.075</f>
        <v>3199.441875</v>
      </c>
      <c r="F433" s="3">
        <f>Table1[[#This Row],[APRIL 2022 LIST PRICE ]]+Table1[[#This Row],[Column1]]</f>
        <v>45858.666874999995</v>
      </c>
      <c r="G433" s="24">
        <f>Table1[[#This Row],[APRIL 2022 LIST PRICE ]]*(1-Table1[[#This Row],[DISCOPUNT %]])</f>
        <v>34980.5645</v>
      </c>
      <c r="H433" s="10">
        <v>0.18</v>
      </c>
      <c r="I433" s="3">
        <v>5105.0431399999998</v>
      </c>
      <c r="J433" s="3">
        <f>Table1[[#This Row],[PRICE PROPOSAL]]-Table1[[#This Row],[COST]]</f>
        <v>29875.521359999999</v>
      </c>
      <c r="K433" s="10">
        <f>Table1[[#This Row],[PROFIT/LOSS]]/Table1[[#This Row],[PRICE PROPOSAL]]</f>
        <v>0.85406058441395361</v>
      </c>
      <c r="L433" s="1" t="s">
        <v>27</v>
      </c>
      <c r="M433" s="1" t="s">
        <v>312</v>
      </c>
      <c r="N433" s="1" t="s">
        <v>261</v>
      </c>
      <c r="O433" s="1" t="s">
        <v>1094</v>
      </c>
      <c r="P433" s="1" t="s">
        <v>261</v>
      </c>
      <c r="Q433" s="1" t="s">
        <v>31</v>
      </c>
    </row>
    <row r="434" spans="1:17" x14ac:dyDescent="0.2">
      <c r="A434" s="1" t="s">
        <v>1178</v>
      </c>
      <c r="B434" s="1" t="s">
        <v>1177</v>
      </c>
      <c r="C434" s="1" t="s">
        <v>24</v>
      </c>
      <c r="D434" s="24">
        <v>43871.824999999997</v>
      </c>
      <c r="E434" s="3">
        <f>Table1[[#This Row],[APRIL 2022 LIST PRICE ]]*0.075</f>
        <v>3290.3868749999997</v>
      </c>
      <c r="F434" s="3">
        <f>Table1[[#This Row],[APRIL 2022 LIST PRICE ]]+Table1[[#This Row],[Column1]]</f>
        <v>47162.211874999994</v>
      </c>
      <c r="G434" s="24">
        <f>Table1[[#This Row],[APRIL 2022 LIST PRICE ]]*(1-Table1[[#This Row],[DISCOPUNT %]])</f>
        <v>35974.896500000003</v>
      </c>
      <c r="H434" s="10">
        <v>0.18</v>
      </c>
      <c r="I434" s="3">
        <v>5105.16518</v>
      </c>
      <c r="J434" s="3">
        <f>Table1[[#This Row],[PRICE PROPOSAL]]-Table1[[#This Row],[COST]]</f>
        <v>30869.731320000003</v>
      </c>
      <c r="K434" s="10">
        <f>Table1[[#This Row],[PROFIT/LOSS]]/Table1[[#This Row],[PRICE PROPOSAL]]</f>
        <v>0.85809090013643263</v>
      </c>
      <c r="L434" s="1" t="s">
        <v>27</v>
      </c>
      <c r="M434" s="1" t="s">
        <v>312</v>
      </c>
      <c r="N434" s="1" t="s">
        <v>261</v>
      </c>
      <c r="O434" s="1" t="s">
        <v>1094</v>
      </c>
      <c r="P434" s="1" t="s">
        <v>261</v>
      </c>
      <c r="Q434" s="1" t="s">
        <v>31</v>
      </c>
    </row>
    <row r="435" spans="1:17" x14ac:dyDescent="0.2">
      <c r="A435" s="1" t="s">
        <v>1176</v>
      </c>
      <c r="B435" s="1" t="s">
        <v>1175</v>
      </c>
      <c r="C435" s="1" t="s">
        <v>24</v>
      </c>
      <c r="D435" s="24">
        <v>47220.45</v>
      </c>
      <c r="E435" s="3">
        <f>Table1[[#This Row],[APRIL 2022 LIST PRICE ]]*0.075</f>
        <v>3541.5337499999996</v>
      </c>
      <c r="F435" s="3">
        <f>Table1[[#This Row],[APRIL 2022 LIST PRICE ]]+Table1[[#This Row],[Column1]]</f>
        <v>50761.983749999999</v>
      </c>
      <c r="G435" s="24">
        <f>Table1[[#This Row],[APRIL 2022 LIST PRICE ]]*(1-Table1[[#This Row],[DISCOPUNT %]])</f>
        <v>38720.769</v>
      </c>
      <c r="H435" s="10">
        <v>0.18</v>
      </c>
      <c r="I435" s="3">
        <v>5104.9837399999997</v>
      </c>
      <c r="J435" s="3">
        <f>Table1[[#This Row],[PRICE PROPOSAL]]-Table1[[#This Row],[COST]]</f>
        <v>33615.785260000004</v>
      </c>
      <c r="K435" s="10">
        <f>Table1[[#This Row],[PROFIT/LOSS]]/Table1[[#This Row],[PRICE PROPOSAL]]</f>
        <v>0.86815903010603956</v>
      </c>
      <c r="L435" s="1" t="s">
        <v>27</v>
      </c>
      <c r="M435" s="1" t="s">
        <v>312</v>
      </c>
      <c r="N435" s="1" t="s">
        <v>261</v>
      </c>
      <c r="O435" s="1" t="s">
        <v>1094</v>
      </c>
      <c r="P435" s="1" t="s">
        <v>261</v>
      </c>
      <c r="Q435" s="1" t="s">
        <v>31</v>
      </c>
    </row>
    <row r="436" spans="1:17" x14ac:dyDescent="0.2">
      <c r="A436" s="1" t="s">
        <v>1174</v>
      </c>
      <c r="B436" s="1" t="s">
        <v>1173</v>
      </c>
      <c r="C436" s="1" t="s">
        <v>24</v>
      </c>
      <c r="D436" s="24">
        <v>44486.724999999999</v>
      </c>
      <c r="E436" s="3">
        <f>Table1[[#This Row],[APRIL 2022 LIST PRICE ]]*0.075</f>
        <v>3336.504375</v>
      </c>
      <c r="F436" s="3">
        <f>Table1[[#This Row],[APRIL 2022 LIST PRICE ]]+Table1[[#This Row],[Column1]]</f>
        <v>47823.229374999995</v>
      </c>
      <c r="G436" s="24">
        <f>Table1[[#This Row],[APRIL 2022 LIST PRICE ]]*(1-Table1[[#This Row],[DISCOPUNT %]])</f>
        <v>36479.114500000003</v>
      </c>
      <c r="H436" s="10">
        <v>0.18</v>
      </c>
      <c r="I436" s="3">
        <v>5427.1915399999998</v>
      </c>
      <c r="J436" s="3">
        <f>Table1[[#This Row],[PRICE PROPOSAL]]-Table1[[#This Row],[COST]]</f>
        <v>31051.922960000004</v>
      </c>
      <c r="K436" s="10">
        <f>Table1[[#This Row],[PROFIT/LOSS]]/Table1[[#This Row],[PRICE PROPOSAL]]</f>
        <v>0.85122469077477203</v>
      </c>
      <c r="L436" s="1" t="s">
        <v>27</v>
      </c>
      <c r="M436" s="1" t="s">
        <v>312</v>
      </c>
      <c r="N436" s="1" t="s">
        <v>261</v>
      </c>
      <c r="O436" s="1" t="s">
        <v>1094</v>
      </c>
      <c r="P436" s="1" t="s">
        <v>261</v>
      </c>
      <c r="Q436" s="1" t="s">
        <v>31</v>
      </c>
    </row>
    <row r="437" spans="1:17" x14ac:dyDescent="0.2">
      <c r="A437" s="1" t="s">
        <v>1172</v>
      </c>
      <c r="B437" s="1" t="s">
        <v>1171</v>
      </c>
      <c r="C437" s="1" t="s">
        <v>24</v>
      </c>
      <c r="D437" s="24">
        <v>48743.724999999999</v>
      </c>
      <c r="E437" s="3">
        <f>Table1[[#This Row],[APRIL 2022 LIST PRICE ]]*0.075</f>
        <v>3655.7793749999996</v>
      </c>
      <c r="F437" s="3">
        <f>Table1[[#This Row],[APRIL 2022 LIST PRICE ]]+Table1[[#This Row],[Column1]]</f>
        <v>52399.504374999997</v>
      </c>
      <c r="G437" s="24">
        <f>Table1[[#This Row],[APRIL 2022 LIST PRICE ]]*(1-Table1[[#This Row],[DISCOPUNT %]])</f>
        <v>39969.854500000001</v>
      </c>
      <c r="H437" s="10">
        <v>0.18</v>
      </c>
      <c r="I437" s="3">
        <v>5708.2220600000001</v>
      </c>
      <c r="J437" s="3">
        <f>Table1[[#This Row],[PRICE PROPOSAL]]-Table1[[#This Row],[COST]]</f>
        <v>34261.632440000001</v>
      </c>
      <c r="K437" s="10">
        <f>Table1[[#This Row],[PROFIT/LOSS]]/Table1[[#This Row],[PRICE PROPOSAL]]</f>
        <v>0.85718681913140315</v>
      </c>
      <c r="L437" s="1" t="s">
        <v>27</v>
      </c>
      <c r="M437" s="1" t="s">
        <v>312</v>
      </c>
      <c r="N437" s="1" t="s">
        <v>261</v>
      </c>
      <c r="O437" s="1" t="s">
        <v>1094</v>
      </c>
      <c r="P437" s="1" t="s">
        <v>261</v>
      </c>
      <c r="Q437" s="1" t="s">
        <v>31</v>
      </c>
    </row>
    <row r="438" spans="1:17" x14ac:dyDescent="0.2">
      <c r="A438" s="1" t="s">
        <v>1170</v>
      </c>
      <c r="B438" s="1" t="s">
        <v>1169</v>
      </c>
      <c r="C438" s="1" t="s">
        <v>24</v>
      </c>
      <c r="D438" s="24">
        <v>52643.824999999997</v>
      </c>
      <c r="E438" s="3">
        <f>Table1[[#This Row],[APRIL 2022 LIST PRICE ]]*0.075</f>
        <v>3948.2868749999998</v>
      </c>
      <c r="F438" s="3">
        <f>Table1[[#This Row],[APRIL 2022 LIST PRICE ]]+Table1[[#This Row],[Column1]]</f>
        <v>56592.111874999995</v>
      </c>
      <c r="G438" s="24">
        <f>Table1[[#This Row],[APRIL 2022 LIST PRICE ]]*(1-Table1[[#This Row],[DISCOPUNT %]])</f>
        <v>44747.251249999994</v>
      </c>
      <c r="H438" s="10">
        <v>0.15</v>
      </c>
      <c r="I438" s="3">
        <v>5792.4444599999997</v>
      </c>
      <c r="J438" s="3">
        <f>Table1[[#This Row],[PRICE PROPOSAL]]-Table1[[#This Row],[COST]]</f>
        <v>38954.806789999995</v>
      </c>
      <c r="K438" s="10">
        <f>Table1[[#This Row],[PROFIT/LOSS]]/Table1[[#This Row],[PRICE PROPOSAL]]</f>
        <v>0.87055194904290356</v>
      </c>
      <c r="L438" s="1" t="s">
        <v>27</v>
      </c>
      <c r="M438" s="1" t="s">
        <v>312</v>
      </c>
      <c r="N438" s="1" t="s">
        <v>261</v>
      </c>
      <c r="O438" s="1" t="s">
        <v>1123</v>
      </c>
      <c r="P438" s="1" t="s">
        <v>261</v>
      </c>
      <c r="Q438" s="1" t="s">
        <v>31</v>
      </c>
    </row>
    <row r="439" spans="1:17" x14ac:dyDescent="0.2">
      <c r="A439" s="1" t="s">
        <v>1168</v>
      </c>
      <c r="B439" s="1" t="s">
        <v>1167</v>
      </c>
      <c r="C439" s="1" t="s">
        <v>24</v>
      </c>
      <c r="D439" s="24">
        <v>52643.824999999997</v>
      </c>
      <c r="E439" s="3">
        <f>Table1[[#This Row],[APRIL 2022 LIST PRICE ]]*0.075</f>
        <v>3948.2868749999998</v>
      </c>
      <c r="F439" s="3">
        <f>Table1[[#This Row],[APRIL 2022 LIST PRICE ]]+Table1[[#This Row],[Column1]]</f>
        <v>56592.111874999995</v>
      </c>
      <c r="G439" s="24">
        <f>Table1[[#This Row],[APRIL 2022 LIST PRICE ]]*(1-Table1[[#This Row],[DISCOPUNT %]])</f>
        <v>44747.251249999994</v>
      </c>
      <c r="H439" s="10">
        <v>0.15</v>
      </c>
      <c r="I439" s="3">
        <v>5792.8332600000003</v>
      </c>
      <c r="J439" s="3">
        <f>Table1[[#This Row],[PRICE PROPOSAL]]-Table1[[#This Row],[COST]]</f>
        <v>38954.417989999994</v>
      </c>
      <c r="K439" s="10">
        <f>Table1[[#This Row],[PROFIT/LOSS]]/Table1[[#This Row],[PRICE PROPOSAL]]</f>
        <v>0.87054326024104101</v>
      </c>
      <c r="L439" s="1" t="s">
        <v>27</v>
      </c>
      <c r="M439" s="1" t="s">
        <v>312</v>
      </c>
      <c r="N439" s="1" t="s">
        <v>261</v>
      </c>
      <c r="O439" s="1" t="s">
        <v>1123</v>
      </c>
      <c r="P439" s="1" t="s">
        <v>261</v>
      </c>
      <c r="Q439" s="1" t="s">
        <v>31</v>
      </c>
    </row>
    <row r="440" spans="1:17" x14ac:dyDescent="0.2">
      <c r="A440" s="1" t="s">
        <v>1166</v>
      </c>
      <c r="B440" s="1" t="s">
        <v>1165</v>
      </c>
      <c r="C440" s="1" t="s">
        <v>24</v>
      </c>
      <c r="D440" s="24">
        <v>53820.95</v>
      </c>
      <c r="E440" s="3">
        <f>Table1[[#This Row],[APRIL 2022 LIST PRICE ]]*0.075</f>
        <v>4036.5712499999995</v>
      </c>
      <c r="F440" s="3">
        <f>Table1[[#This Row],[APRIL 2022 LIST PRICE ]]+Table1[[#This Row],[Column1]]</f>
        <v>57857.521249999998</v>
      </c>
      <c r="G440" s="24">
        <f>Table1[[#This Row],[APRIL 2022 LIST PRICE ]]*(1-Table1[[#This Row],[DISCOPUNT %]])</f>
        <v>45747.807499999995</v>
      </c>
      <c r="H440" s="10">
        <v>0.15</v>
      </c>
      <c r="I440" s="3">
        <v>5792.4444599999997</v>
      </c>
      <c r="J440" s="3">
        <f>Table1[[#This Row],[PRICE PROPOSAL]]-Table1[[#This Row],[COST]]</f>
        <v>39955.363039999997</v>
      </c>
      <c r="K440" s="10">
        <f>Table1[[#This Row],[PROFIT/LOSS]]/Table1[[#This Row],[PRICE PROPOSAL]]</f>
        <v>0.87338312420764652</v>
      </c>
      <c r="L440" s="1" t="s">
        <v>27</v>
      </c>
      <c r="M440" s="1" t="s">
        <v>312</v>
      </c>
      <c r="N440" s="1" t="s">
        <v>261</v>
      </c>
      <c r="O440" s="1" t="s">
        <v>1123</v>
      </c>
      <c r="P440" s="1" t="s">
        <v>261</v>
      </c>
      <c r="Q440" s="1" t="s">
        <v>31</v>
      </c>
    </row>
    <row r="441" spans="1:17" x14ac:dyDescent="0.2">
      <c r="A441" s="1" t="s">
        <v>1164</v>
      </c>
      <c r="B441" s="1" t="s">
        <v>1163</v>
      </c>
      <c r="C441" s="1" t="s">
        <v>24</v>
      </c>
      <c r="D441" s="24">
        <v>53820.95</v>
      </c>
      <c r="E441" s="3">
        <f>Table1[[#This Row],[APRIL 2022 LIST PRICE ]]*0.075</f>
        <v>4036.5712499999995</v>
      </c>
      <c r="F441" s="3">
        <f>Table1[[#This Row],[APRIL 2022 LIST PRICE ]]+Table1[[#This Row],[Column1]]</f>
        <v>57857.521249999998</v>
      </c>
      <c r="G441" s="24">
        <f>Table1[[#This Row],[APRIL 2022 LIST PRICE ]]*(1-Table1[[#This Row],[DISCOPUNT %]])</f>
        <v>45747.807499999995</v>
      </c>
      <c r="H441" s="10">
        <v>0.15</v>
      </c>
      <c r="I441" s="3">
        <v>5792.8332600000003</v>
      </c>
      <c r="J441" s="3">
        <f>Table1[[#This Row],[PRICE PROPOSAL]]-Table1[[#This Row],[COST]]</f>
        <v>39954.974239999996</v>
      </c>
      <c r="K441" s="10">
        <f>Table1[[#This Row],[PROFIT/LOSS]]/Table1[[#This Row],[PRICE PROPOSAL]]</f>
        <v>0.87337462543970001</v>
      </c>
      <c r="L441" s="1" t="s">
        <v>27</v>
      </c>
      <c r="M441" s="1" t="s">
        <v>312</v>
      </c>
      <c r="N441" s="1" t="s">
        <v>261</v>
      </c>
      <c r="O441" s="1" t="s">
        <v>1123</v>
      </c>
      <c r="P441" s="1" t="s">
        <v>261</v>
      </c>
      <c r="Q441" s="1" t="s">
        <v>31</v>
      </c>
    </row>
    <row r="442" spans="1:17" x14ac:dyDescent="0.2">
      <c r="A442" s="1" t="s">
        <v>1162</v>
      </c>
      <c r="B442" s="1" t="s">
        <v>1161</v>
      </c>
      <c r="C442" s="1" t="s">
        <v>24</v>
      </c>
      <c r="D442" s="24">
        <v>49955.25</v>
      </c>
      <c r="E442" s="3">
        <f>Table1[[#This Row],[APRIL 2022 LIST PRICE ]]*0.075</f>
        <v>3746.6437499999997</v>
      </c>
      <c r="F442" s="3">
        <f>Table1[[#This Row],[APRIL 2022 LIST PRICE ]]+Table1[[#This Row],[Column1]]</f>
        <v>53701.893750000003</v>
      </c>
      <c r="G442" s="24">
        <f>Table1[[#This Row],[APRIL 2022 LIST PRICE ]]*(1-Table1[[#This Row],[DISCOPUNT %]])</f>
        <v>40963.305</v>
      </c>
      <c r="H442" s="10">
        <v>0.18</v>
      </c>
      <c r="I442" s="3">
        <v>5708.3441000000003</v>
      </c>
      <c r="J442" s="3">
        <f>Table1[[#This Row],[PRICE PROPOSAL]]-Table1[[#This Row],[COST]]</f>
        <v>35254.960899999998</v>
      </c>
      <c r="K442" s="10">
        <f>Table1[[#This Row],[PROFIT/LOSS]]/Table1[[#This Row],[PRICE PROPOSAL]]</f>
        <v>0.86064737452214846</v>
      </c>
      <c r="L442" s="1" t="s">
        <v>27</v>
      </c>
      <c r="M442" s="1" t="s">
        <v>312</v>
      </c>
      <c r="N442" s="1" t="s">
        <v>261</v>
      </c>
      <c r="O442" s="1" t="s">
        <v>1094</v>
      </c>
      <c r="P442" s="1" t="s">
        <v>261</v>
      </c>
      <c r="Q442" s="1" t="s">
        <v>31</v>
      </c>
    </row>
    <row r="443" spans="1:17" x14ac:dyDescent="0.2">
      <c r="A443" s="1" t="s">
        <v>1160</v>
      </c>
      <c r="B443" s="1" t="s">
        <v>1159</v>
      </c>
      <c r="C443" s="1" t="s">
        <v>24</v>
      </c>
      <c r="D443" s="24">
        <v>53304.95</v>
      </c>
      <c r="E443" s="3">
        <f>Table1[[#This Row],[APRIL 2022 LIST PRICE ]]*0.075</f>
        <v>3997.8712499999997</v>
      </c>
      <c r="F443" s="3">
        <f>Table1[[#This Row],[APRIL 2022 LIST PRICE ]]+Table1[[#This Row],[Column1]]</f>
        <v>57302.821249999994</v>
      </c>
      <c r="G443" s="24">
        <f>Table1[[#This Row],[APRIL 2022 LIST PRICE ]]*(1-Table1[[#This Row],[DISCOPUNT %]])</f>
        <v>43710.059000000001</v>
      </c>
      <c r="H443" s="10">
        <v>0.18</v>
      </c>
      <c r="I443" s="3">
        <v>5706.4278599999998</v>
      </c>
      <c r="J443" s="3">
        <f>Table1[[#This Row],[PRICE PROPOSAL]]-Table1[[#This Row],[COST]]</f>
        <v>38003.631139999998</v>
      </c>
      <c r="K443" s="10">
        <f>Table1[[#This Row],[PROFIT/LOSS]]/Table1[[#This Row],[PRICE PROPOSAL]]</f>
        <v>0.86944817759225623</v>
      </c>
      <c r="L443" s="1" t="s">
        <v>27</v>
      </c>
      <c r="M443" s="1" t="s">
        <v>312</v>
      </c>
      <c r="N443" s="1" t="s">
        <v>261</v>
      </c>
      <c r="O443" s="1" t="s">
        <v>1094</v>
      </c>
      <c r="P443" s="1" t="s">
        <v>261</v>
      </c>
      <c r="Q443" s="1" t="s">
        <v>31</v>
      </c>
    </row>
    <row r="444" spans="1:17" x14ac:dyDescent="0.2">
      <c r="A444" s="1" t="s">
        <v>1158</v>
      </c>
      <c r="B444" s="1" t="s">
        <v>1157</v>
      </c>
      <c r="C444" s="1" t="s">
        <v>24</v>
      </c>
      <c r="D444" s="24">
        <v>44315.8</v>
      </c>
      <c r="E444" s="3">
        <f>Table1[[#This Row],[APRIL 2022 LIST PRICE ]]*0.075</f>
        <v>3323.6849999999999</v>
      </c>
      <c r="F444" s="3">
        <f>Table1[[#This Row],[APRIL 2022 LIST PRICE ]]+Table1[[#This Row],[Column1]]</f>
        <v>47639.485000000001</v>
      </c>
      <c r="G444" s="24">
        <f>Table1[[#This Row],[APRIL 2022 LIST PRICE ]]*(1-Table1[[#This Row],[DISCOPUNT %]])</f>
        <v>36338.956000000006</v>
      </c>
      <c r="H444" s="10">
        <v>0.18</v>
      </c>
      <c r="I444" s="3">
        <v>5105.0431399999998</v>
      </c>
      <c r="J444" s="3">
        <f>Table1[[#This Row],[PRICE PROPOSAL]]-Table1[[#This Row],[COST]]</f>
        <v>31233.912860000004</v>
      </c>
      <c r="K444" s="10">
        <f>Table1[[#This Row],[PROFIT/LOSS]]/Table1[[#This Row],[PRICE PROPOSAL]]</f>
        <v>0.85951596573110134</v>
      </c>
      <c r="L444" s="1" t="s">
        <v>27</v>
      </c>
      <c r="M444" s="1" t="s">
        <v>312</v>
      </c>
      <c r="N444" s="1" t="s">
        <v>261</v>
      </c>
      <c r="O444" s="1" t="s">
        <v>1094</v>
      </c>
      <c r="P444" s="1" t="s">
        <v>261</v>
      </c>
      <c r="Q444" s="1" t="s">
        <v>31</v>
      </c>
    </row>
    <row r="445" spans="1:17" x14ac:dyDescent="0.2">
      <c r="A445" s="1" t="s">
        <v>1156</v>
      </c>
      <c r="B445" s="1" t="s">
        <v>1155</v>
      </c>
      <c r="C445" s="1" t="s">
        <v>24</v>
      </c>
      <c r="D445" s="24">
        <v>45528.4</v>
      </c>
      <c r="E445" s="3">
        <f>Table1[[#This Row],[APRIL 2022 LIST PRICE ]]*0.075</f>
        <v>3414.63</v>
      </c>
      <c r="F445" s="3">
        <f>Table1[[#This Row],[APRIL 2022 LIST PRICE ]]+Table1[[#This Row],[Column1]]</f>
        <v>48943.03</v>
      </c>
      <c r="G445" s="24">
        <f>Table1[[#This Row],[APRIL 2022 LIST PRICE ]]*(1-Table1[[#This Row],[DISCOPUNT %]])</f>
        <v>37333.288</v>
      </c>
      <c r="H445" s="10">
        <v>0.18</v>
      </c>
      <c r="I445" s="3">
        <v>5105.0431399999998</v>
      </c>
      <c r="J445" s="3">
        <f>Table1[[#This Row],[PRICE PROPOSAL]]-Table1[[#This Row],[COST]]</f>
        <v>32228.244859999999</v>
      </c>
      <c r="K445" s="10">
        <f>Table1[[#This Row],[PROFIT/LOSS]]/Table1[[#This Row],[PRICE PROPOSAL]]</f>
        <v>0.86325760699137988</v>
      </c>
      <c r="L445" s="1" t="s">
        <v>27</v>
      </c>
      <c r="M445" s="1" t="s">
        <v>312</v>
      </c>
      <c r="N445" s="1" t="s">
        <v>261</v>
      </c>
      <c r="O445" s="1" t="s">
        <v>1094</v>
      </c>
      <c r="P445" s="1" t="s">
        <v>261</v>
      </c>
      <c r="Q445" s="1" t="s">
        <v>31</v>
      </c>
    </row>
    <row r="446" spans="1:17" x14ac:dyDescent="0.2">
      <c r="A446" s="1" t="s">
        <v>1154</v>
      </c>
      <c r="B446" s="1" t="s">
        <v>1153</v>
      </c>
      <c r="C446" s="1" t="s">
        <v>24</v>
      </c>
      <c r="D446" s="24">
        <v>50089.625</v>
      </c>
      <c r="E446" s="3">
        <f>Table1[[#This Row],[APRIL 2022 LIST PRICE ]]*0.075</f>
        <v>3756.7218749999997</v>
      </c>
      <c r="F446" s="3">
        <f>Table1[[#This Row],[APRIL 2022 LIST PRICE ]]+Table1[[#This Row],[Column1]]</f>
        <v>53846.346875000003</v>
      </c>
      <c r="G446" s="24">
        <f>Table1[[#This Row],[APRIL 2022 LIST PRICE ]]*(1-Table1[[#This Row],[DISCOPUNT %]])</f>
        <v>41073.4925</v>
      </c>
      <c r="H446" s="10">
        <v>0.18</v>
      </c>
      <c r="I446" s="3">
        <v>5104.9837399999997</v>
      </c>
      <c r="J446" s="3">
        <f>Table1[[#This Row],[PRICE PROPOSAL]]-Table1[[#This Row],[COST]]</f>
        <v>35968.508759999997</v>
      </c>
      <c r="K446" s="10">
        <f>Table1[[#This Row],[PROFIT/LOSS]]/Table1[[#This Row],[PRICE PROPOSAL]]</f>
        <v>0.87571098951470949</v>
      </c>
      <c r="L446" s="1" t="s">
        <v>27</v>
      </c>
      <c r="M446" s="1" t="s">
        <v>312</v>
      </c>
      <c r="N446" s="1" t="s">
        <v>261</v>
      </c>
      <c r="O446" s="1" t="s">
        <v>1094</v>
      </c>
      <c r="P446" s="1" t="s">
        <v>261</v>
      </c>
      <c r="Q446" s="1" t="s">
        <v>31</v>
      </c>
    </row>
    <row r="447" spans="1:17" x14ac:dyDescent="0.2">
      <c r="A447" s="1" t="s">
        <v>1152</v>
      </c>
      <c r="B447" s="1" t="s">
        <v>1151</v>
      </c>
      <c r="C447" s="1" t="s">
        <v>24</v>
      </c>
      <c r="D447" s="24">
        <v>50400.3</v>
      </c>
      <c r="E447" s="3">
        <f>Table1[[#This Row],[APRIL 2022 LIST PRICE ]]*0.075</f>
        <v>3780.0225</v>
      </c>
      <c r="F447" s="3">
        <f>Table1[[#This Row],[APRIL 2022 LIST PRICE ]]+Table1[[#This Row],[Column1]]</f>
        <v>54180.322500000002</v>
      </c>
      <c r="G447" s="24">
        <f>Table1[[#This Row],[APRIL 2022 LIST PRICE ]]*(1-Table1[[#This Row],[DISCOPUNT %]])</f>
        <v>41328.246000000006</v>
      </c>
      <c r="H447" s="10">
        <v>0.18</v>
      </c>
      <c r="I447" s="3">
        <v>5708.5784599999997</v>
      </c>
      <c r="J447" s="3">
        <f>Table1[[#This Row],[PRICE PROPOSAL]]-Table1[[#This Row],[COST]]</f>
        <v>35619.667540000009</v>
      </c>
      <c r="K447" s="10">
        <f>Table1[[#This Row],[PROFIT/LOSS]]/Table1[[#This Row],[PRICE PROPOSAL]]</f>
        <v>0.86187222995139945</v>
      </c>
      <c r="L447" s="1" t="s">
        <v>27</v>
      </c>
      <c r="M447" s="1" t="s">
        <v>312</v>
      </c>
      <c r="N447" s="1" t="s">
        <v>261</v>
      </c>
      <c r="O447" s="1" t="s">
        <v>1094</v>
      </c>
      <c r="P447" s="1" t="s">
        <v>261</v>
      </c>
      <c r="Q447" s="1" t="s">
        <v>31</v>
      </c>
    </row>
    <row r="448" spans="1:17" x14ac:dyDescent="0.2">
      <c r="A448" s="1" t="s">
        <v>1150</v>
      </c>
      <c r="B448" s="1" t="s">
        <v>1149</v>
      </c>
      <c r="C448" s="1" t="s">
        <v>24</v>
      </c>
      <c r="D448" s="24">
        <v>51611.824999999997</v>
      </c>
      <c r="E448" s="3">
        <f>Table1[[#This Row],[APRIL 2022 LIST PRICE ]]*0.075</f>
        <v>3870.8868749999997</v>
      </c>
      <c r="F448" s="3">
        <f>Table1[[#This Row],[APRIL 2022 LIST PRICE ]]+Table1[[#This Row],[Column1]]</f>
        <v>55482.711874999994</v>
      </c>
      <c r="G448" s="24">
        <f>Table1[[#This Row],[APRIL 2022 LIST PRICE ]]*(1-Table1[[#This Row],[DISCOPUNT %]])</f>
        <v>42321.696499999998</v>
      </c>
      <c r="H448" s="10">
        <v>0.18</v>
      </c>
      <c r="I448" s="3">
        <v>5708.2220600000001</v>
      </c>
      <c r="J448" s="3">
        <f>Table1[[#This Row],[PRICE PROPOSAL]]-Table1[[#This Row],[COST]]</f>
        <v>36613.474439999998</v>
      </c>
      <c r="K448" s="10">
        <f>Table1[[#This Row],[PROFIT/LOSS]]/Table1[[#This Row],[PRICE PROPOSAL]]</f>
        <v>0.86512303305232574</v>
      </c>
      <c r="L448" s="1" t="s">
        <v>27</v>
      </c>
      <c r="M448" s="1" t="s">
        <v>312</v>
      </c>
      <c r="N448" s="1" t="s">
        <v>261</v>
      </c>
      <c r="O448" s="1" t="s">
        <v>1094</v>
      </c>
      <c r="P448" s="1" t="s">
        <v>261</v>
      </c>
      <c r="Q448" s="1" t="s">
        <v>31</v>
      </c>
    </row>
    <row r="449" spans="1:17" x14ac:dyDescent="0.2">
      <c r="A449" s="1" t="s">
        <v>1148</v>
      </c>
      <c r="B449" s="1" t="s">
        <v>1147</v>
      </c>
      <c r="C449" s="1" t="s">
        <v>24</v>
      </c>
      <c r="D449" s="24">
        <v>55429.15</v>
      </c>
      <c r="E449" s="3">
        <f>Table1[[#This Row],[APRIL 2022 LIST PRICE ]]*0.075</f>
        <v>4157.1862499999997</v>
      </c>
      <c r="F449" s="3">
        <f>Table1[[#This Row],[APRIL 2022 LIST PRICE ]]+Table1[[#This Row],[Column1]]</f>
        <v>59586.33625</v>
      </c>
      <c r="G449" s="24">
        <f>Table1[[#This Row],[APRIL 2022 LIST PRICE ]]*(1-Table1[[#This Row],[DISCOPUNT %]])</f>
        <v>47114.777499999997</v>
      </c>
      <c r="H449" s="10">
        <v>0.15</v>
      </c>
      <c r="I449" s="3">
        <v>5792.4444599999997</v>
      </c>
      <c r="J449" s="3">
        <f>Table1[[#This Row],[PRICE PROPOSAL]]-Table1[[#This Row],[COST]]</f>
        <v>41322.333039999998</v>
      </c>
      <c r="K449" s="10">
        <f>Table1[[#This Row],[PROFIT/LOSS]]/Table1[[#This Row],[PRICE PROPOSAL]]</f>
        <v>0.87705673745355162</v>
      </c>
      <c r="L449" s="1" t="s">
        <v>27</v>
      </c>
      <c r="M449" s="1" t="s">
        <v>312</v>
      </c>
      <c r="N449" s="1" t="s">
        <v>261</v>
      </c>
      <c r="O449" s="1" t="s">
        <v>1123</v>
      </c>
      <c r="P449" s="1" t="s">
        <v>261</v>
      </c>
      <c r="Q449" s="1" t="s">
        <v>31</v>
      </c>
    </row>
    <row r="450" spans="1:17" x14ac:dyDescent="0.2">
      <c r="A450" s="1" t="s">
        <v>1146</v>
      </c>
      <c r="B450" s="1" t="s">
        <v>1145</v>
      </c>
      <c r="C450" s="1" t="s">
        <v>24</v>
      </c>
      <c r="D450" s="24">
        <v>55429.15</v>
      </c>
      <c r="E450" s="3">
        <f>Table1[[#This Row],[APRIL 2022 LIST PRICE ]]*0.075</f>
        <v>4157.1862499999997</v>
      </c>
      <c r="F450" s="3">
        <f>Table1[[#This Row],[APRIL 2022 LIST PRICE ]]+Table1[[#This Row],[Column1]]</f>
        <v>59586.33625</v>
      </c>
      <c r="G450" s="24">
        <f>Table1[[#This Row],[APRIL 2022 LIST PRICE ]]*(1-Table1[[#This Row],[DISCOPUNT %]])</f>
        <v>47114.777499999997</v>
      </c>
      <c r="H450" s="10">
        <v>0.15</v>
      </c>
      <c r="I450" s="3">
        <v>5792.8332600000003</v>
      </c>
      <c r="J450" s="3">
        <f>Table1[[#This Row],[PRICE PROPOSAL]]-Table1[[#This Row],[COST]]</f>
        <v>41321.944239999997</v>
      </c>
      <c r="K450" s="10">
        <f>Table1[[#This Row],[PROFIT/LOSS]]/Table1[[#This Row],[PRICE PROPOSAL]]</f>
        <v>0.87704848526558365</v>
      </c>
      <c r="L450" s="1" t="s">
        <v>27</v>
      </c>
      <c r="M450" s="1" t="s">
        <v>312</v>
      </c>
      <c r="N450" s="1" t="s">
        <v>261</v>
      </c>
      <c r="O450" s="1" t="s">
        <v>1123</v>
      </c>
      <c r="P450" s="1" t="s">
        <v>261</v>
      </c>
      <c r="Q450" s="1" t="s">
        <v>31</v>
      </c>
    </row>
    <row r="451" spans="1:17" x14ac:dyDescent="0.2">
      <c r="A451" s="1" t="s">
        <v>1144</v>
      </c>
      <c r="B451" s="1" t="s">
        <v>1143</v>
      </c>
      <c r="C451" s="1" t="s">
        <v>24</v>
      </c>
      <c r="D451" s="24">
        <v>56605.2</v>
      </c>
      <c r="E451" s="3">
        <f>Table1[[#This Row],[APRIL 2022 LIST PRICE ]]*0.075</f>
        <v>4245.3899999999994</v>
      </c>
      <c r="F451" s="3">
        <f>Table1[[#This Row],[APRIL 2022 LIST PRICE ]]+Table1[[#This Row],[Column1]]</f>
        <v>60850.59</v>
      </c>
      <c r="G451" s="24">
        <f>Table1[[#This Row],[APRIL 2022 LIST PRICE ]]*(1-Table1[[#This Row],[DISCOPUNT %]])</f>
        <v>48114.42</v>
      </c>
      <c r="H451" s="10">
        <v>0.15</v>
      </c>
      <c r="I451" s="3">
        <v>5792.4444599999997</v>
      </c>
      <c r="J451" s="3">
        <f>Table1[[#This Row],[PRICE PROPOSAL]]-Table1[[#This Row],[COST]]</f>
        <v>42321.975539999999</v>
      </c>
      <c r="K451" s="10">
        <f>Table1[[#This Row],[PROFIT/LOSS]]/Table1[[#This Row],[PRICE PROPOSAL]]</f>
        <v>0.87961105090739955</v>
      </c>
      <c r="L451" s="1" t="s">
        <v>27</v>
      </c>
      <c r="M451" s="1" t="s">
        <v>312</v>
      </c>
      <c r="N451" s="1" t="s">
        <v>261</v>
      </c>
      <c r="O451" s="1" t="s">
        <v>1123</v>
      </c>
      <c r="P451" s="1" t="s">
        <v>261</v>
      </c>
      <c r="Q451" s="1" t="s">
        <v>31</v>
      </c>
    </row>
    <row r="452" spans="1:17" x14ac:dyDescent="0.2">
      <c r="A452" s="1" t="s">
        <v>1142</v>
      </c>
      <c r="B452" s="1" t="s">
        <v>1124</v>
      </c>
      <c r="C452" s="1" t="s">
        <v>24</v>
      </c>
      <c r="D452" s="24">
        <v>56605.2</v>
      </c>
      <c r="E452" s="3">
        <f>Table1[[#This Row],[APRIL 2022 LIST PRICE ]]*0.075</f>
        <v>4245.3899999999994</v>
      </c>
      <c r="F452" s="3">
        <f>Table1[[#This Row],[APRIL 2022 LIST PRICE ]]+Table1[[#This Row],[Column1]]</f>
        <v>60850.59</v>
      </c>
      <c r="G452" s="24">
        <f>Table1[[#This Row],[APRIL 2022 LIST PRICE ]]*(1-Table1[[#This Row],[DISCOPUNT %]])</f>
        <v>48114.42</v>
      </c>
      <c r="H452" s="10">
        <v>0.15</v>
      </c>
      <c r="I452" s="3">
        <v>5792.8332600000003</v>
      </c>
      <c r="J452" s="3">
        <f>Table1[[#This Row],[PRICE PROPOSAL]]-Table1[[#This Row],[COST]]</f>
        <v>42321.586739999999</v>
      </c>
      <c r="K452" s="10">
        <f>Table1[[#This Row],[PROFIT/LOSS]]/Table1[[#This Row],[PRICE PROPOSAL]]</f>
        <v>0.87960297016985756</v>
      </c>
      <c r="L452" s="1" t="s">
        <v>27</v>
      </c>
      <c r="M452" s="1" t="s">
        <v>312</v>
      </c>
      <c r="N452" s="1" t="s">
        <v>261</v>
      </c>
      <c r="O452" s="1" t="s">
        <v>1123</v>
      </c>
      <c r="P452" s="1" t="s">
        <v>261</v>
      </c>
      <c r="Q452" s="1" t="s">
        <v>31</v>
      </c>
    </row>
    <row r="453" spans="1:17" x14ac:dyDescent="0.2">
      <c r="A453" s="1" t="s">
        <v>1141</v>
      </c>
      <c r="B453" s="1" t="s">
        <v>1140</v>
      </c>
      <c r="C453" s="1" t="s">
        <v>24</v>
      </c>
      <c r="D453" s="24">
        <v>52823.35</v>
      </c>
      <c r="E453" s="3">
        <f>Table1[[#This Row],[APRIL 2022 LIST PRICE ]]*0.075</f>
        <v>3961.7512499999998</v>
      </c>
      <c r="F453" s="3">
        <f>Table1[[#This Row],[APRIL 2022 LIST PRICE ]]+Table1[[#This Row],[Column1]]</f>
        <v>56785.10125</v>
      </c>
      <c r="G453" s="24">
        <f>Table1[[#This Row],[APRIL 2022 LIST PRICE ]]*(1-Table1[[#This Row],[DISCOPUNT %]])</f>
        <v>43315.147000000004</v>
      </c>
      <c r="H453" s="10">
        <v>0.18</v>
      </c>
      <c r="I453" s="3">
        <v>5708.3441000000003</v>
      </c>
      <c r="J453" s="3">
        <f>Table1[[#This Row],[PRICE PROPOSAL]]-Table1[[#This Row],[COST]]</f>
        <v>37606.802900000002</v>
      </c>
      <c r="K453" s="10">
        <f>Table1[[#This Row],[PROFIT/LOSS]]/Table1[[#This Row],[PRICE PROPOSAL]]</f>
        <v>0.86821367361399004</v>
      </c>
      <c r="L453" s="1" t="s">
        <v>27</v>
      </c>
      <c r="M453" s="1" t="s">
        <v>312</v>
      </c>
      <c r="N453" s="1" t="s">
        <v>261</v>
      </c>
      <c r="O453" s="1" t="s">
        <v>1094</v>
      </c>
      <c r="P453" s="1" t="s">
        <v>261</v>
      </c>
      <c r="Q453" s="1" t="s">
        <v>31</v>
      </c>
    </row>
    <row r="454" spans="1:17" x14ac:dyDescent="0.2">
      <c r="A454" s="1" t="s">
        <v>1139</v>
      </c>
      <c r="B454" s="1" t="s">
        <v>1138</v>
      </c>
      <c r="C454" s="1" t="s">
        <v>24</v>
      </c>
      <c r="D454" s="24">
        <v>56173.05</v>
      </c>
      <c r="E454" s="3">
        <f>Table1[[#This Row],[APRIL 2022 LIST PRICE ]]*0.075</f>
        <v>4212.9787500000002</v>
      </c>
      <c r="F454" s="3">
        <f>Table1[[#This Row],[APRIL 2022 LIST PRICE ]]+Table1[[#This Row],[Column1]]</f>
        <v>60386.028750000005</v>
      </c>
      <c r="G454" s="24">
        <f>Table1[[#This Row],[APRIL 2022 LIST PRICE ]]*(1-Table1[[#This Row],[DISCOPUNT %]])</f>
        <v>46061.901000000005</v>
      </c>
      <c r="H454" s="10">
        <v>0.18</v>
      </c>
      <c r="I454" s="3">
        <v>5708.16266</v>
      </c>
      <c r="J454" s="3">
        <f>Table1[[#This Row],[PRICE PROPOSAL]]-Table1[[#This Row],[COST]]</f>
        <v>40353.738340000004</v>
      </c>
      <c r="K454" s="10">
        <f>Table1[[#This Row],[PROFIT/LOSS]]/Table1[[#This Row],[PRICE PROPOSAL]]</f>
        <v>0.87607626832422736</v>
      </c>
      <c r="L454" s="1" t="s">
        <v>27</v>
      </c>
      <c r="M454" s="1" t="s">
        <v>312</v>
      </c>
      <c r="N454" s="1" t="s">
        <v>261</v>
      </c>
      <c r="O454" s="1" t="s">
        <v>1094</v>
      </c>
      <c r="P454" s="1" t="s">
        <v>261</v>
      </c>
      <c r="Q454" s="1" t="s">
        <v>31</v>
      </c>
    </row>
    <row r="455" spans="1:17" x14ac:dyDescent="0.2">
      <c r="A455" s="1" t="s">
        <v>1137</v>
      </c>
      <c r="B455" s="1" t="s">
        <v>1136</v>
      </c>
      <c r="C455" s="1" t="s">
        <v>24</v>
      </c>
      <c r="D455" s="24">
        <v>59381.925000000003</v>
      </c>
      <c r="E455" s="3">
        <f>Table1[[#This Row],[APRIL 2022 LIST PRICE ]]*0.075</f>
        <v>4453.6443749999999</v>
      </c>
      <c r="F455" s="3">
        <f>Table1[[#This Row],[APRIL 2022 LIST PRICE ]]+Table1[[#This Row],[Column1]]</f>
        <v>63835.569375000006</v>
      </c>
      <c r="G455" s="24">
        <f>Table1[[#This Row],[APRIL 2022 LIST PRICE ]]*(1-Table1[[#This Row],[DISCOPUNT %]])</f>
        <v>48693.178500000009</v>
      </c>
      <c r="H455" s="10">
        <v>0.18</v>
      </c>
      <c r="I455" s="3">
        <v>5704.8123900000001</v>
      </c>
      <c r="J455" s="3">
        <f>Table1[[#This Row],[PRICE PROPOSAL]]-Table1[[#This Row],[COST]]</f>
        <v>42988.36611000001</v>
      </c>
      <c r="K455" s="10">
        <f>Table1[[#This Row],[PROFIT/LOSS]]/Table1[[#This Row],[PRICE PROPOSAL]]</f>
        <v>0.88284165121814762</v>
      </c>
      <c r="L455" s="1" t="s">
        <v>27</v>
      </c>
      <c r="M455" s="1" t="s">
        <v>312</v>
      </c>
      <c r="N455" s="1" t="s">
        <v>261</v>
      </c>
      <c r="O455" s="1" t="s">
        <v>1094</v>
      </c>
      <c r="P455" s="1" t="s">
        <v>261</v>
      </c>
      <c r="Q455" s="1" t="s">
        <v>31</v>
      </c>
    </row>
    <row r="456" spans="1:17" x14ac:dyDescent="0.2">
      <c r="A456" s="1" t="s">
        <v>1135</v>
      </c>
      <c r="B456" s="1" t="s">
        <v>1134</v>
      </c>
      <c r="C456" s="1" t="s">
        <v>24</v>
      </c>
      <c r="D456" s="24">
        <v>62505.875</v>
      </c>
      <c r="E456" s="3">
        <f>Table1[[#This Row],[APRIL 2022 LIST PRICE ]]*0.075</f>
        <v>4687.9406250000002</v>
      </c>
      <c r="F456" s="3">
        <f>Table1[[#This Row],[APRIL 2022 LIST PRICE ]]+Table1[[#This Row],[Column1]]</f>
        <v>67193.815625000003</v>
      </c>
      <c r="G456" s="24">
        <f>Table1[[#This Row],[APRIL 2022 LIST PRICE ]]*(1-Table1[[#This Row],[DISCOPUNT %]])</f>
        <v>53129.993750000001</v>
      </c>
      <c r="H456" s="10">
        <v>0.15</v>
      </c>
      <c r="I456" s="3">
        <v>5792.1420600000001</v>
      </c>
      <c r="J456" s="3">
        <f>Table1[[#This Row],[PRICE PROPOSAL]]-Table1[[#This Row],[COST]]</f>
        <v>47337.851690000003</v>
      </c>
      <c r="K456" s="10">
        <f>Table1[[#This Row],[PROFIT/LOSS]]/Table1[[#This Row],[PRICE PROPOSAL]]</f>
        <v>0.89098169129748861</v>
      </c>
      <c r="L456" s="1" t="s">
        <v>27</v>
      </c>
      <c r="M456" s="1" t="s">
        <v>312</v>
      </c>
      <c r="N456" s="1" t="s">
        <v>261</v>
      </c>
      <c r="O456" s="1" t="s">
        <v>1123</v>
      </c>
      <c r="P456" s="1" t="s">
        <v>261</v>
      </c>
      <c r="Q456" s="1" t="s">
        <v>31</v>
      </c>
    </row>
    <row r="457" spans="1:17" x14ac:dyDescent="0.2">
      <c r="A457" s="1" t="s">
        <v>1133</v>
      </c>
      <c r="B457" s="1" t="s">
        <v>1132</v>
      </c>
      <c r="C457" s="1" t="s">
        <v>24</v>
      </c>
      <c r="D457" s="24">
        <v>62251.1</v>
      </c>
      <c r="E457" s="3">
        <f>Table1[[#This Row],[APRIL 2022 LIST PRICE ]]*0.075</f>
        <v>4668.8324999999995</v>
      </c>
      <c r="F457" s="3">
        <f>Table1[[#This Row],[APRIL 2022 LIST PRICE ]]+Table1[[#This Row],[Column1]]</f>
        <v>66919.932499999995</v>
      </c>
      <c r="G457" s="24">
        <f>Table1[[#This Row],[APRIL 2022 LIST PRICE ]]*(1-Table1[[#This Row],[DISCOPUNT %]])</f>
        <v>51045.902000000002</v>
      </c>
      <c r="H457" s="10">
        <v>0.18</v>
      </c>
      <c r="I457" s="3">
        <v>5704.8123900000001</v>
      </c>
      <c r="J457" s="3">
        <f>Table1[[#This Row],[PRICE PROPOSAL]]-Table1[[#This Row],[COST]]</f>
        <v>45341.089610000003</v>
      </c>
      <c r="K457" s="10">
        <f>Table1[[#This Row],[PROFIT/LOSS]]/Table1[[#This Row],[PRICE PROPOSAL]]</f>
        <v>0.88824152054360805</v>
      </c>
      <c r="L457" s="1" t="s">
        <v>27</v>
      </c>
      <c r="M457" s="1" t="s">
        <v>312</v>
      </c>
      <c r="N457" s="1" t="s">
        <v>261</v>
      </c>
      <c r="O457" s="1" t="s">
        <v>1094</v>
      </c>
      <c r="P457" s="1" t="s">
        <v>261</v>
      </c>
      <c r="Q457" s="1" t="s">
        <v>31</v>
      </c>
    </row>
    <row r="458" spans="1:17" x14ac:dyDescent="0.2">
      <c r="A458" s="1" t="s">
        <v>1131</v>
      </c>
      <c r="B458" s="1" t="s">
        <v>1130</v>
      </c>
      <c r="C458" s="1" t="s">
        <v>24</v>
      </c>
      <c r="D458" s="24">
        <v>54766.95</v>
      </c>
      <c r="E458" s="3">
        <f>Table1[[#This Row],[APRIL 2022 LIST PRICE ]]*0.075</f>
        <v>4107.5212499999998</v>
      </c>
      <c r="F458" s="3">
        <f>Table1[[#This Row],[APRIL 2022 LIST PRICE ]]+Table1[[#This Row],[Column1]]</f>
        <v>58874.471249999995</v>
      </c>
      <c r="G458" s="24">
        <f>Table1[[#This Row],[APRIL 2022 LIST PRICE ]]*(1-Table1[[#This Row],[DISCOPUNT %]])</f>
        <v>46551.907499999994</v>
      </c>
      <c r="H458" s="10">
        <v>0.15</v>
      </c>
      <c r="I458" s="3">
        <v>5832.0880200000001</v>
      </c>
      <c r="J458" s="3">
        <f>Table1[[#This Row],[PRICE PROPOSAL]]-Table1[[#This Row],[COST]]</f>
        <v>40719.819479999991</v>
      </c>
      <c r="K458" s="10">
        <f>Table1[[#This Row],[PROFIT/LOSS]]/Table1[[#This Row],[PRICE PROPOSAL]]</f>
        <v>0.87471860266950385</v>
      </c>
      <c r="L458" s="1" t="s">
        <v>27</v>
      </c>
      <c r="M458" s="1" t="s">
        <v>312</v>
      </c>
      <c r="N458" s="1" t="s">
        <v>261</v>
      </c>
      <c r="O458" s="1" t="s">
        <v>1123</v>
      </c>
      <c r="P458" s="1" t="s">
        <v>261</v>
      </c>
      <c r="Q458" s="1" t="s">
        <v>31</v>
      </c>
    </row>
    <row r="459" spans="1:17" x14ac:dyDescent="0.2">
      <c r="A459" s="1" t="s">
        <v>1129</v>
      </c>
      <c r="B459" s="1" t="s">
        <v>1128</v>
      </c>
      <c r="C459" s="1" t="s">
        <v>24</v>
      </c>
      <c r="D459" s="24">
        <v>54766.95</v>
      </c>
      <c r="E459" s="3">
        <f>Table1[[#This Row],[APRIL 2022 LIST PRICE ]]*0.075</f>
        <v>4107.5212499999998</v>
      </c>
      <c r="F459" s="3">
        <f>Table1[[#This Row],[APRIL 2022 LIST PRICE ]]+Table1[[#This Row],[Column1]]</f>
        <v>58874.471249999995</v>
      </c>
      <c r="G459" s="24">
        <f>Table1[[#This Row],[APRIL 2022 LIST PRICE ]]*(1-Table1[[#This Row],[DISCOPUNT %]])</f>
        <v>46551.907499999994</v>
      </c>
      <c r="H459" s="10">
        <v>0.15</v>
      </c>
      <c r="I459" s="3">
        <v>5832.4768199999999</v>
      </c>
      <c r="J459" s="3">
        <f>Table1[[#This Row],[PRICE PROPOSAL]]-Table1[[#This Row],[COST]]</f>
        <v>40719.43067999999</v>
      </c>
      <c r="K459" s="10">
        <f>Table1[[#This Row],[PROFIT/LOSS]]/Table1[[#This Row],[PRICE PROPOSAL]]</f>
        <v>0.87471025070240127</v>
      </c>
      <c r="L459" s="1" t="s">
        <v>27</v>
      </c>
      <c r="M459" s="1" t="s">
        <v>312</v>
      </c>
      <c r="N459" s="1" t="s">
        <v>261</v>
      </c>
      <c r="O459" s="1" t="s">
        <v>1123</v>
      </c>
      <c r="P459" s="1" t="s">
        <v>261</v>
      </c>
      <c r="Q459" s="1" t="s">
        <v>31</v>
      </c>
    </row>
    <row r="460" spans="1:17" x14ac:dyDescent="0.2">
      <c r="A460" s="1" t="s">
        <v>1127</v>
      </c>
      <c r="B460" s="1" t="s">
        <v>1126</v>
      </c>
      <c r="C460" s="1" t="s">
        <v>24</v>
      </c>
      <c r="D460" s="24">
        <v>55943</v>
      </c>
      <c r="E460" s="3">
        <f>Table1[[#This Row],[APRIL 2022 LIST PRICE ]]*0.075</f>
        <v>4195.7249999999995</v>
      </c>
      <c r="F460" s="3">
        <f>Table1[[#This Row],[APRIL 2022 LIST PRICE ]]+Table1[[#This Row],[Column1]]</f>
        <v>60138.724999999999</v>
      </c>
      <c r="G460" s="24">
        <f>Table1[[#This Row],[APRIL 2022 LIST PRICE ]]*(1-Table1[[#This Row],[DISCOPUNT %]])</f>
        <v>47551.549999999996</v>
      </c>
      <c r="H460" s="10">
        <v>0.15</v>
      </c>
      <c r="I460" s="3">
        <v>5832.0880200000001</v>
      </c>
      <c r="J460" s="3">
        <f>Table1[[#This Row],[PRICE PROPOSAL]]-Table1[[#This Row],[COST]]</f>
        <v>41719.461979999993</v>
      </c>
      <c r="K460" s="10">
        <f>Table1[[#This Row],[PROFIT/LOSS]]/Table1[[#This Row],[PRICE PROPOSAL]]</f>
        <v>0.87735230460416114</v>
      </c>
      <c r="L460" s="1" t="s">
        <v>27</v>
      </c>
      <c r="M460" s="1" t="s">
        <v>312</v>
      </c>
      <c r="N460" s="1" t="s">
        <v>261</v>
      </c>
      <c r="O460" s="1" t="s">
        <v>1123</v>
      </c>
      <c r="P460" s="1" t="s">
        <v>261</v>
      </c>
      <c r="Q460" s="1" t="s">
        <v>31</v>
      </c>
    </row>
    <row r="461" spans="1:17" x14ac:dyDescent="0.2">
      <c r="A461" s="1" t="s">
        <v>1125</v>
      </c>
      <c r="B461" s="1" t="s">
        <v>1124</v>
      </c>
      <c r="C461" s="1" t="s">
        <v>24</v>
      </c>
      <c r="D461" s="24">
        <v>55943</v>
      </c>
      <c r="E461" s="3">
        <f>Table1[[#This Row],[APRIL 2022 LIST PRICE ]]*0.075</f>
        <v>4195.7249999999995</v>
      </c>
      <c r="F461" s="3">
        <f>Table1[[#This Row],[APRIL 2022 LIST PRICE ]]+Table1[[#This Row],[Column1]]</f>
        <v>60138.724999999999</v>
      </c>
      <c r="G461" s="24">
        <f>Table1[[#This Row],[APRIL 2022 LIST PRICE ]]*(1-Table1[[#This Row],[DISCOPUNT %]])</f>
        <v>47551.549999999996</v>
      </c>
      <c r="H461" s="10">
        <v>0.15</v>
      </c>
      <c r="I461" s="3">
        <v>5832.4768199999999</v>
      </c>
      <c r="J461" s="3">
        <f>Table1[[#This Row],[PRICE PROPOSAL]]-Table1[[#This Row],[COST]]</f>
        <v>41719.073179999992</v>
      </c>
      <c r="K461" s="10">
        <f>Table1[[#This Row],[PROFIT/LOSS]]/Table1[[#This Row],[PRICE PROPOSAL]]</f>
        <v>0.87734412821453767</v>
      </c>
      <c r="L461" s="1" t="s">
        <v>27</v>
      </c>
      <c r="M461" s="1" t="s">
        <v>312</v>
      </c>
      <c r="N461" s="1" t="s">
        <v>261</v>
      </c>
      <c r="O461" s="1" t="s">
        <v>1123</v>
      </c>
      <c r="P461" s="1" t="s">
        <v>261</v>
      </c>
      <c r="Q461" s="1" t="s">
        <v>31</v>
      </c>
    </row>
    <row r="462" spans="1:17" x14ac:dyDescent="0.2">
      <c r="A462" s="1" t="s">
        <v>1122</v>
      </c>
      <c r="B462" s="1" t="s">
        <v>1121</v>
      </c>
      <c r="C462" s="1" t="s">
        <v>24</v>
      </c>
      <c r="D462" s="24">
        <v>35213.775000000001</v>
      </c>
      <c r="E462" s="3">
        <f>Table1[[#This Row],[APRIL 2022 LIST PRICE ]]*0.075</f>
        <v>2641.0331249999999</v>
      </c>
      <c r="F462" s="3">
        <f>Table1[[#This Row],[APRIL 2022 LIST PRICE ]]+Table1[[#This Row],[Column1]]</f>
        <v>37854.808125000003</v>
      </c>
      <c r="G462" s="24">
        <f>Table1[[#This Row],[APRIL 2022 LIST PRICE ]]*(1-Table1[[#This Row],[DISCOPUNT %]])</f>
        <v>28875.295500000004</v>
      </c>
      <c r="H462" s="10">
        <v>0.18</v>
      </c>
      <c r="I462" s="3">
        <v>5828.1535700000004</v>
      </c>
      <c r="J462" s="3">
        <f>Table1[[#This Row],[PRICE PROPOSAL]]-Table1[[#This Row],[COST]]</f>
        <v>23047.141930000005</v>
      </c>
      <c r="K462" s="10">
        <f>Table1[[#This Row],[PROFIT/LOSS]]/Table1[[#This Row],[PRICE PROPOSAL]]</f>
        <v>0.79816124929353549</v>
      </c>
      <c r="L462" s="1" t="s">
        <v>27</v>
      </c>
      <c r="M462" s="1" t="s">
        <v>312</v>
      </c>
      <c r="N462" s="1" t="s">
        <v>261</v>
      </c>
      <c r="O462" s="1" t="s">
        <v>1094</v>
      </c>
      <c r="P462" s="1" t="s">
        <v>261</v>
      </c>
      <c r="Q462" s="1" t="s">
        <v>31</v>
      </c>
    </row>
    <row r="463" spans="1:17" x14ac:dyDescent="0.2">
      <c r="A463" s="1" t="s">
        <v>1120</v>
      </c>
      <c r="B463" s="1" t="s">
        <v>1119</v>
      </c>
      <c r="C463" s="1" t="s">
        <v>24</v>
      </c>
      <c r="D463" s="24">
        <v>38664.525000000001</v>
      </c>
      <c r="E463" s="3">
        <f>Table1[[#This Row],[APRIL 2022 LIST PRICE ]]*0.075</f>
        <v>2899.839375</v>
      </c>
      <c r="F463" s="3">
        <f>Table1[[#This Row],[APRIL 2022 LIST PRICE ]]+Table1[[#This Row],[Column1]]</f>
        <v>41564.364375000005</v>
      </c>
      <c r="G463" s="24">
        <f>Table1[[#This Row],[APRIL 2022 LIST PRICE ]]*(1-Table1[[#This Row],[DISCOPUNT %]])</f>
        <v>31704.910500000005</v>
      </c>
      <c r="H463" s="10">
        <v>0.18</v>
      </c>
      <c r="I463" s="3">
        <v>5775.3232099999996</v>
      </c>
      <c r="J463" s="3">
        <f>Table1[[#This Row],[PRICE PROPOSAL]]-Table1[[#This Row],[COST]]</f>
        <v>25929.587290000007</v>
      </c>
      <c r="K463" s="10">
        <f>Table1[[#This Row],[PROFIT/LOSS]]/Table1[[#This Row],[PRICE PROPOSAL]]</f>
        <v>0.81784136529891804</v>
      </c>
      <c r="L463" s="1" t="s">
        <v>27</v>
      </c>
      <c r="M463" s="1" t="s">
        <v>312</v>
      </c>
      <c r="N463" s="1" t="s">
        <v>261</v>
      </c>
      <c r="O463" s="1" t="s">
        <v>1094</v>
      </c>
      <c r="P463" s="1" t="s">
        <v>261</v>
      </c>
      <c r="Q463" s="1" t="s">
        <v>31</v>
      </c>
    </row>
    <row r="464" spans="1:17" x14ac:dyDescent="0.2">
      <c r="A464" s="1" t="s">
        <v>1118</v>
      </c>
      <c r="B464" s="1" t="s">
        <v>1117</v>
      </c>
      <c r="C464" s="1" t="s">
        <v>24</v>
      </c>
      <c r="D464" s="24">
        <v>30898.724999999999</v>
      </c>
      <c r="E464" s="3">
        <f>Table1[[#This Row],[APRIL 2022 LIST PRICE ]]*0.075</f>
        <v>2317.4043749999996</v>
      </c>
      <c r="F464" s="3">
        <f>Table1[[#This Row],[APRIL 2022 LIST PRICE ]]+Table1[[#This Row],[Column1]]</f>
        <v>33216.129374999997</v>
      </c>
      <c r="G464" s="24">
        <f>Table1[[#This Row],[APRIL 2022 LIST PRICE ]]*(1-Table1[[#This Row],[DISCOPUNT %]])</f>
        <v>25336.9545</v>
      </c>
      <c r="H464" s="10">
        <v>0.18</v>
      </c>
      <c r="I464" s="3">
        <v>5166.5758100000003</v>
      </c>
      <c r="J464" s="3">
        <f>Table1[[#This Row],[PRICE PROPOSAL]]-Table1[[#This Row],[COST]]</f>
        <v>20170.378689999998</v>
      </c>
      <c r="K464" s="10">
        <f>Table1[[#This Row],[PROFIT/LOSS]]/Table1[[#This Row],[PRICE PROPOSAL]]</f>
        <v>0.79608536574512134</v>
      </c>
      <c r="L464" s="1" t="s">
        <v>27</v>
      </c>
      <c r="M464" s="1" t="s">
        <v>312</v>
      </c>
      <c r="N464" s="1" t="s">
        <v>261</v>
      </c>
      <c r="O464" s="1" t="s">
        <v>1094</v>
      </c>
      <c r="P464" s="1" t="s">
        <v>261</v>
      </c>
      <c r="Q464" s="1" t="s">
        <v>31</v>
      </c>
    </row>
    <row r="465" spans="1:17" x14ac:dyDescent="0.2">
      <c r="A465" s="1" t="s">
        <v>1116</v>
      </c>
      <c r="B465" s="1" t="s">
        <v>1115</v>
      </c>
      <c r="C465" s="1" t="s">
        <v>24</v>
      </c>
      <c r="D465" s="24">
        <v>35596.474999999999</v>
      </c>
      <c r="E465" s="3">
        <f>Table1[[#This Row],[APRIL 2022 LIST PRICE ]]*0.075</f>
        <v>2669.7356249999998</v>
      </c>
      <c r="F465" s="3">
        <f>Table1[[#This Row],[APRIL 2022 LIST PRICE ]]+Table1[[#This Row],[Column1]]</f>
        <v>38266.210625</v>
      </c>
      <c r="G465" s="24">
        <f>Table1[[#This Row],[APRIL 2022 LIST PRICE ]]*(1-Table1[[#This Row],[DISCOPUNT %]])</f>
        <v>29189.109500000002</v>
      </c>
      <c r="H465" s="10">
        <v>0.18</v>
      </c>
      <c r="I465" s="3">
        <v>5163.4060099999997</v>
      </c>
      <c r="J465" s="3">
        <f>Table1[[#This Row],[PRICE PROPOSAL]]-Table1[[#This Row],[COST]]</f>
        <v>24025.703490000004</v>
      </c>
      <c r="K465" s="10">
        <f>Table1[[#This Row],[PROFIT/LOSS]]/Table1[[#This Row],[PRICE PROPOSAL]]</f>
        <v>0.8231050519030052</v>
      </c>
      <c r="L465" s="1" t="s">
        <v>27</v>
      </c>
      <c r="M465" s="1" t="s">
        <v>312</v>
      </c>
      <c r="N465" s="1" t="s">
        <v>261</v>
      </c>
      <c r="O465" s="1" t="s">
        <v>1094</v>
      </c>
      <c r="P465" s="1" t="s">
        <v>261</v>
      </c>
      <c r="Q465" s="1" t="s">
        <v>31</v>
      </c>
    </row>
    <row r="466" spans="1:17" x14ac:dyDescent="0.2">
      <c r="A466" s="1" t="s">
        <v>1114</v>
      </c>
      <c r="B466" s="1" t="s">
        <v>1113</v>
      </c>
      <c r="C466" s="1" t="s">
        <v>24</v>
      </c>
      <c r="D466" s="24">
        <v>37164.9</v>
      </c>
      <c r="E466" s="3">
        <f>Table1[[#This Row],[APRIL 2022 LIST PRICE ]]*0.075</f>
        <v>2787.3674999999998</v>
      </c>
      <c r="F466" s="3">
        <f>Table1[[#This Row],[APRIL 2022 LIST PRICE ]]+Table1[[#This Row],[Column1]]</f>
        <v>39952.267500000002</v>
      </c>
      <c r="G466" s="24">
        <f>Table1[[#This Row],[APRIL 2022 LIST PRICE ]]*(1-Table1[[#This Row],[DISCOPUNT %]])</f>
        <v>30475.218000000004</v>
      </c>
      <c r="H466" s="10">
        <v>0.18</v>
      </c>
      <c r="I466" s="3">
        <v>5769.7547299999997</v>
      </c>
      <c r="J466" s="3">
        <f>Table1[[#This Row],[PRICE PROPOSAL]]-Table1[[#This Row],[COST]]</f>
        <v>24705.463270000004</v>
      </c>
      <c r="K466" s="10">
        <f>Table1[[#This Row],[PROFIT/LOSS]]/Table1[[#This Row],[PRICE PROPOSAL]]</f>
        <v>0.81067388164376708</v>
      </c>
      <c r="L466" s="1" t="s">
        <v>27</v>
      </c>
      <c r="M466" s="1" t="s">
        <v>312</v>
      </c>
      <c r="N466" s="1" t="s">
        <v>261</v>
      </c>
      <c r="O466" s="1" t="s">
        <v>1094</v>
      </c>
      <c r="P466" s="1" t="s">
        <v>261</v>
      </c>
      <c r="Q466" s="1" t="s">
        <v>31</v>
      </c>
    </row>
    <row r="467" spans="1:17" x14ac:dyDescent="0.2">
      <c r="A467" s="1" t="s">
        <v>1112</v>
      </c>
      <c r="B467" s="1" t="s">
        <v>1111</v>
      </c>
      <c r="C467" s="1" t="s">
        <v>24</v>
      </c>
      <c r="D467" s="24">
        <v>38412.974999999999</v>
      </c>
      <c r="E467" s="3">
        <f>Table1[[#This Row],[APRIL 2022 LIST PRICE ]]*0.075</f>
        <v>2880.973125</v>
      </c>
      <c r="F467" s="3">
        <f>Table1[[#This Row],[APRIL 2022 LIST PRICE ]]+Table1[[#This Row],[Column1]]</f>
        <v>41293.948124999995</v>
      </c>
      <c r="G467" s="24">
        <f>Table1[[#This Row],[APRIL 2022 LIST PRICE ]]*(1-Table1[[#This Row],[DISCOPUNT %]])</f>
        <v>31498.639500000001</v>
      </c>
      <c r="H467" s="10">
        <v>0.18</v>
      </c>
      <c r="I467" s="3">
        <v>5769.8767699999999</v>
      </c>
      <c r="J467" s="3">
        <f>Table1[[#This Row],[PRICE PROPOSAL]]-Table1[[#This Row],[COST]]</f>
        <v>25728.762730000002</v>
      </c>
      <c r="K467" s="10">
        <f>Table1[[#This Row],[PROFIT/LOSS]]/Table1[[#This Row],[PRICE PROPOSAL]]</f>
        <v>0.81682139731781123</v>
      </c>
      <c r="L467" s="1" t="s">
        <v>27</v>
      </c>
      <c r="M467" s="1" t="s">
        <v>312</v>
      </c>
      <c r="N467" s="1" t="s">
        <v>261</v>
      </c>
      <c r="O467" s="1" t="s">
        <v>1094</v>
      </c>
      <c r="P467" s="1" t="s">
        <v>261</v>
      </c>
      <c r="Q467" s="1" t="s">
        <v>31</v>
      </c>
    </row>
    <row r="468" spans="1:17" x14ac:dyDescent="0.2">
      <c r="A468" s="1" t="s">
        <v>1110</v>
      </c>
      <c r="B468" s="1" t="s">
        <v>1109</v>
      </c>
      <c r="C468" s="1" t="s">
        <v>24</v>
      </c>
      <c r="D468" s="24">
        <v>40643.599999999999</v>
      </c>
      <c r="E468" s="3">
        <f>Table1[[#This Row],[APRIL 2022 LIST PRICE ]]*0.075</f>
        <v>3048.27</v>
      </c>
      <c r="F468" s="3">
        <f>Table1[[#This Row],[APRIL 2022 LIST PRICE ]]+Table1[[#This Row],[Column1]]</f>
        <v>43691.869999999995</v>
      </c>
      <c r="G468" s="24">
        <f>Table1[[#This Row],[APRIL 2022 LIST PRICE ]]*(1-Table1[[#This Row],[DISCOPUNT %]])</f>
        <v>33327.752</v>
      </c>
      <c r="H468" s="10">
        <v>0.18</v>
      </c>
      <c r="I468" s="3">
        <v>5769.6953299999996</v>
      </c>
      <c r="J468" s="3">
        <f>Table1[[#This Row],[PRICE PROPOSAL]]-Table1[[#This Row],[COST]]</f>
        <v>27558.056670000002</v>
      </c>
      <c r="K468" s="10">
        <f>Table1[[#This Row],[PROFIT/LOSS]]/Table1[[#This Row],[PRICE PROPOSAL]]</f>
        <v>0.82688015291280381</v>
      </c>
      <c r="L468" s="1" t="s">
        <v>27</v>
      </c>
      <c r="M468" s="1" t="s">
        <v>312</v>
      </c>
      <c r="N468" s="1" t="s">
        <v>261</v>
      </c>
      <c r="O468" s="1" t="s">
        <v>1094</v>
      </c>
      <c r="P468" s="1" t="s">
        <v>261</v>
      </c>
      <c r="Q468" s="1" t="s">
        <v>31</v>
      </c>
    </row>
    <row r="469" spans="1:17" x14ac:dyDescent="0.2">
      <c r="A469" s="1" t="s">
        <v>1108</v>
      </c>
      <c r="B469" s="1" t="s">
        <v>1107</v>
      </c>
      <c r="C469" s="1" t="s">
        <v>24</v>
      </c>
      <c r="D469" s="24">
        <v>36101.724999999999</v>
      </c>
      <c r="E469" s="3">
        <f>Table1[[#This Row],[APRIL 2022 LIST PRICE ]]*0.075</f>
        <v>2707.629375</v>
      </c>
      <c r="F469" s="3">
        <f>Table1[[#This Row],[APRIL 2022 LIST PRICE ]]+Table1[[#This Row],[Column1]]</f>
        <v>38809.354374999995</v>
      </c>
      <c r="G469" s="24">
        <f>Table1[[#This Row],[APRIL 2022 LIST PRICE ]]*(1-Table1[[#This Row],[DISCOPUNT %]])</f>
        <v>29603.414500000003</v>
      </c>
      <c r="H469" s="10">
        <v>0.18</v>
      </c>
      <c r="I469" s="3">
        <v>5207.2064899999996</v>
      </c>
      <c r="J469" s="3">
        <f>Table1[[#This Row],[PRICE PROPOSAL]]-Table1[[#This Row],[COST]]</f>
        <v>24396.208010000002</v>
      </c>
      <c r="K469" s="10">
        <f>Table1[[#This Row],[PROFIT/LOSS]]/Table1[[#This Row],[PRICE PROPOSAL]]</f>
        <v>0.82410115258832728</v>
      </c>
      <c r="L469" s="1" t="s">
        <v>27</v>
      </c>
      <c r="M469" s="1" t="s">
        <v>312</v>
      </c>
      <c r="N469" s="1" t="s">
        <v>261</v>
      </c>
      <c r="O469" s="1" t="s">
        <v>1094</v>
      </c>
      <c r="P469" s="1" t="s">
        <v>261</v>
      </c>
      <c r="Q469" s="1" t="s">
        <v>31</v>
      </c>
    </row>
    <row r="470" spans="1:17" x14ac:dyDescent="0.2">
      <c r="A470" s="1" t="s">
        <v>1106</v>
      </c>
      <c r="B470" s="1" t="s">
        <v>1105</v>
      </c>
      <c r="C470" s="1" t="s">
        <v>24</v>
      </c>
      <c r="D470" s="24">
        <v>42711.9</v>
      </c>
      <c r="E470" s="3">
        <f>Table1[[#This Row],[APRIL 2022 LIST PRICE ]]*0.075</f>
        <v>3203.3924999999999</v>
      </c>
      <c r="F470" s="3">
        <f>Table1[[#This Row],[APRIL 2022 LIST PRICE ]]+Table1[[#This Row],[Column1]]</f>
        <v>45915.292500000003</v>
      </c>
      <c r="G470" s="24">
        <f>Table1[[#This Row],[APRIL 2022 LIST PRICE ]]*(1-Table1[[#This Row],[DISCOPUNT %]])</f>
        <v>35023.758000000002</v>
      </c>
      <c r="H470" s="10">
        <v>0.18</v>
      </c>
      <c r="I470" s="3">
        <v>5802.60941</v>
      </c>
      <c r="J470" s="3">
        <f>Table1[[#This Row],[PRICE PROPOSAL]]-Table1[[#This Row],[COST]]</f>
        <v>29221.148590000001</v>
      </c>
      <c r="K470" s="10">
        <f>Table1[[#This Row],[PROFIT/LOSS]]/Table1[[#This Row],[PRICE PROPOSAL]]</f>
        <v>0.83432362084045919</v>
      </c>
      <c r="L470" s="1" t="s">
        <v>27</v>
      </c>
      <c r="M470" s="1" t="s">
        <v>312</v>
      </c>
      <c r="N470" s="1" t="s">
        <v>261</v>
      </c>
      <c r="O470" s="1" t="s">
        <v>1094</v>
      </c>
      <c r="P470" s="1" t="s">
        <v>261</v>
      </c>
      <c r="Q470" s="1" t="s">
        <v>31</v>
      </c>
    </row>
    <row r="471" spans="1:17" x14ac:dyDescent="0.2">
      <c r="A471" s="1" t="s">
        <v>1104</v>
      </c>
      <c r="B471" s="1" t="s">
        <v>1103</v>
      </c>
      <c r="C471" s="1" t="s">
        <v>24</v>
      </c>
      <c r="D471" s="24">
        <v>37941.050000000003</v>
      </c>
      <c r="E471" s="3">
        <f>Table1[[#This Row],[APRIL 2022 LIST PRICE ]]*0.075</f>
        <v>2845.5787500000001</v>
      </c>
      <c r="F471" s="3">
        <f>Table1[[#This Row],[APRIL 2022 LIST PRICE ]]+Table1[[#This Row],[Column1]]</f>
        <v>40786.628750000003</v>
      </c>
      <c r="G471" s="24">
        <f>Table1[[#This Row],[APRIL 2022 LIST PRICE ]]*(1-Table1[[#This Row],[DISCOPUNT %]])</f>
        <v>31111.661000000004</v>
      </c>
      <c r="H471" s="10">
        <v>0.18</v>
      </c>
      <c r="I471" s="3">
        <v>5193.8026099999997</v>
      </c>
      <c r="J471" s="3">
        <f>Table1[[#This Row],[PRICE PROPOSAL]]-Table1[[#This Row],[COST]]</f>
        <v>25917.858390000005</v>
      </c>
      <c r="K471" s="10">
        <f>Table1[[#This Row],[PROFIT/LOSS]]/Table1[[#This Row],[PRICE PROPOSAL]]</f>
        <v>0.83305929535552603</v>
      </c>
      <c r="L471" s="1" t="s">
        <v>27</v>
      </c>
      <c r="M471" s="1" t="s">
        <v>312</v>
      </c>
      <c r="N471" s="1" t="s">
        <v>261</v>
      </c>
      <c r="O471" s="1" t="s">
        <v>1094</v>
      </c>
      <c r="P471" s="1" t="s">
        <v>261</v>
      </c>
      <c r="Q471" s="1" t="s">
        <v>31</v>
      </c>
    </row>
    <row r="472" spans="1:17" x14ac:dyDescent="0.2">
      <c r="A472" s="1" t="s">
        <v>1102</v>
      </c>
      <c r="B472" s="1" t="s">
        <v>1101</v>
      </c>
      <c r="C472" s="1" t="s">
        <v>24</v>
      </c>
      <c r="D472" s="24">
        <v>39117.1</v>
      </c>
      <c r="E472" s="3">
        <f>Table1[[#This Row],[APRIL 2022 LIST PRICE ]]*0.075</f>
        <v>2933.7824999999998</v>
      </c>
      <c r="F472" s="3">
        <f>Table1[[#This Row],[APRIL 2022 LIST PRICE ]]+Table1[[#This Row],[Column1]]</f>
        <v>42050.8825</v>
      </c>
      <c r="G472" s="24">
        <f>Table1[[#This Row],[APRIL 2022 LIST PRICE ]]*(1-Table1[[#This Row],[DISCOPUNT %]])</f>
        <v>32076.022000000001</v>
      </c>
      <c r="H472" s="10">
        <v>0.18</v>
      </c>
      <c r="I472" s="3">
        <v>5226.8614100000004</v>
      </c>
      <c r="J472" s="3">
        <f>Table1[[#This Row],[PRICE PROPOSAL]]-Table1[[#This Row],[COST]]</f>
        <v>26849.16059</v>
      </c>
      <c r="K472" s="10">
        <f>Table1[[#This Row],[PROFIT/LOSS]]/Table1[[#This Row],[PRICE PROPOSAL]]</f>
        <v>0.837047704668615</v>
      </c>
      <c r="L472" s="1" t="s">
        <v>27</v>
      </c>
      <c r="M472" s="1" t="s">
        <v>312</v>
      </c>
      <c r="N472" s="1" t="s">
        <v>261</v>
      </c>
      <c r="O472" s="1" t="s">
        <v>1094</v>
      </c>
      <c r="P472" s="1" t="s">
        <v>261</v>
      </c>
      <c r="Q472" s="1" t="s">
        <v>31</v>
      </c>
    </row>
    <row r="473" spans="1:17" x14ac:dyDescent="0.2">
      <c r="A473" s="1" t="s">
        <v>1100</v>
      </c>
      <c r="B473" s="1" t="s">
        <v>1099</v>
      </c>
      <c r="C473" s="1" t="s">
        <v>24</v>
      </c>
      <c r="D473" s="24">
        <v>45024.224999999999</v>
      </c>
      <c r="E473" s="3">
        <f>Table1[[#This Row],[APRIL 2022 LIST PRICE ]]*0.075</f>
        <v>3376.816875</v>
      </c>
      <c r="F473" s="3">
        <f>Table1[[#This Row],[APRIL 2022 LIST PRICE ]]+Table1[[#This Row],[Column1]]</f>
        <v>48401.041874999995</v>
      </c>
      <c r="G473" s="24">
        <f>Table1[[#This Row],[APRIL 2022 LIST PRICE ]]*(1-Table1[[#This Row],[DISCOPUNT %]])</f>
        <v>36919.864500000003</v>
      </c>
      <c r="H473" s="10">
        <v>0.18</v>
      </c>
      <c r="I473" s="3">
        <v>5830.0403299999998</v>
      </c>
      <c r="J473" s="3">
        <f>Table1[[#This Row],[PRICE PROPOSAL]]-Table1[[#This Row],[COST]]</f>
        <v>31089.824170000004</v>
      </c>
      <c r="K473" s="10">
        <f>Table1[[#This Row],[PROFIT/LOSS]]/Table1[[#This Row],[PRICE PROPOSAL]]</f>
        <v>0.84208933567456623</v>
      </c>
      <c r="L473" s="1" t="s">
        <v>27</v>
      </c>
      <c r="M473" s="1" t="s">
        <v>312</v>
      </c>
      <c r="N473" s="1" t="s">
        <v>261</v>
      </c>
      <c r="O473" s="1" t="s">
        <v>1094</v>
      </c>
      <c r="P473" s="1" t="s">
        <v>261</v>
      </c>
      <c r="Q473" s="1" t="s">
        <v>31</v>
      </c>
    </row>
    <row r="474" spans="1:17" x14ac:dyDescent="0.2">
      <c r="A474" s="1" t="s">
        <v>1098</v>
      </c>
      <c r="B474" s="1" t="s">
        <v>1097</v>
      </c>
      <c r="C474" s="1" t="s">
        <v>24</v>
      </c>
      <c r="D474" s="24">
        <v>46200.275000000001</v>
      </c>
      <c r="E474" s="3">
        <f>Table1[[#This Row],[APRIL 2022 LIST PRICE ]]*0.075</f>
        <v>3465.0206250000001</v>
      </c>
      <c r="F474" s="3">
        <f>Table1[[#This Row],[APRIL 2022 LIST PRICE ]]+Table1[[#This Row],[Column1]]</f>
        <v>49665.295624999999</v>
      </c>
      <c r="G474" s="24">
        <f>Table1[[#This Row],[APRIL 2022 LIST PRICE ]]*(1-Table1[[#This Row],[DISCOPUNT %]])</f>
        <v>37884.2255</v>
      </c>
      <c r="H474" s="10">
        <v>0.18</v>
      </c>
      <c r="I474" s="3">
        <v>5830.16237</v>
      </c>
      <c r="J474" s="3">
        <f>Table1[[#This Row],[PRICE PROPOSAL]]-Table1[[#This Row],[COST]]</f>
        <v>32054.063130000002</v>
      </c>
      <c r="K474" s="10">
        <f>Table1[[#This Row],[PROFIT/LOSS]]/Table1[[#This Row],[PRICE PROPOSAL]]</f>
        <v>0.84610580543609115</v>
      </c>
      <c r="L474" s="1" t="s">
        <v>27</v>
      </c>
      <c r="M474" s="1" t="s">
        <v>312</v>
      </c>
      <c r="N474" s="1" t="s">
        <v>261</v>
      </c>
      <c r="O474" s="1" t="s">
        <v>1094</v>
      </c>
      <c r="P474" s="1" t="s">
        <v>261</v>
      </c>
      <c r="Q474" s="1" t="s">
        <v>31</v>
      </c>
    </row>
    <row r="475" spans="1:17" x14ac:dyDescent="0.2">
      <c r="A475" s="1" t="s">
        <v>1096</v>
      </c>
      <c r="B475" s="1" t="s">
        <v>1095</v>
      </c>
      <c r="C475" s="1" t="s">
        <v>24</v>
      </c>
      <c r="D475" s="24">
        <v>49452.15</v>
      </c>
      <c r="E475" s="3">
        <f>Table1[[#This Row],[APRIL 2022 LIST PRICE ]]*0.075</f>
        <v>3708.9112500000001</v>
      </c>
      <c r="F475" s="3">
        <f>Table1[[#This Row],[APRIL 2022 LIST PRICE ]]+Table1[[#This Row],[Column1]]</f>
        <v>53161.061249999999</v>
      </c>
      <c r="G475" s="24">
        <f>Table1[[#This Row],[APRIL 2022 LIST PRICE ]]*(1-Table1[[#This Row],[DISCOPUNT %]])</f>
        <v>40550.763000000006</v>
      </c>
      <c r="H475" s="10">
        <v>0.18</v>
      </c>
      <c r="I475" s="3">
        <v>5829.9809299999997</v>
      </c>
      <c r="J475" s="3">
        <f>Table1[[#This Row],[PRICE PROPOSAL]]-Table1[[#This Row],[COST]]</f>
        <v>34720.782070000008</v>
      </c>
      <c r="K475" s="10">
        <f>Table1[[#This Row],[PROFIT/LOSS]]/Table1[[#This Row],[PRICE PROPOSAL]]</f>
        <v>0.85623005589315304</v>
      </c>
      <c r="L475" s="1" t="s">
        <v>27</v>
      </c>
      <c r="M475" s="1" t="s">
        <v>312</v>
      </c>
      <c r="N475" s="1" t="s">
        <v>261</v>
      </c>
      <c r="O475" s="1" t="s">
        <v>1094</v>
      </c>
      <c r="P475" s="1" t="s">
        <v>261</v>
      </c>
      <c r="Q475" s="1" t="s">
        <v>31</v>
      </c>
    </row>
    <row r="476" spans="1:17" x14ac:dyDescent="0.2">
      <c r="A476" s="1" t="s">
        <v>639</v>
      </c>
      <c r="B476" s="1" t="s">
        <v>638</v>
      </c>
      <c r="C476" s="1" t="s">
        <v>24</v>
      </c>
      <c r="D476" s="24">
        <v>483.75</v>
      </c>
      <c r="E476" s="3">
        <f>Table1[[#This Row],[APRIL 2022 LIST PRICE ]]*0.075</f>
        <v>36.28125</v>
      </c>
      <c r="F476" s="3">
        <f>Table1[[#This Row],[APRIL 2022 LIST PRICE ]]+Table1[[#This Row],[Column1]]</f>
        <v>520.03125</v>
      </c>
      <c r="G476" s="24">
        <f>Table1[[#This Row],[APRIL 2022 LIST PRICE ]]*(1-Table1[[#This Row],[DISCOPUNT %]])</f>
        <v>396.67500000000001</v>
      </c>
      <c r="H476" s="10">
        <v>0.18</v>
      </c>
      <c r="I476" s="3">
        <v>236.93039999999999</v>
      </c>
      <c r="J476" s="3">
        <f>Table1[[#This Row],[PRICE PROPOSAL]]-Table1[[#This Row],[COST]]</f>
        <v>159.74460000000002</v>
      </c>
      <c r="K476" s="10">
        <f>Table1[[#This Row],[PROFIT/LOSS]]/Table1[[#This Row],[PRICE PROPOSAL]]</f>
        <v>0.40270901871809417</v>
      </c>
      <c r="L476" s="1" t="s">
        <v>27</v>
      </c>
      <c r="M476" s="1" t="s">
        <v>637</v>
      </c>
      <c r="N476" s="1" t="s">
        <v>637</v>
      </c>
      <c r="O476" s="1" t="s">
        <v>637</v>
      </c>
      <c r="P476" s="1" t="s">
        <v>637</v>
      </c>
      <c r="Q476" s="1" t="s">
        <v>31</v>
      </c>
    </row>
    <row r="477" spans="1:17" x14ac:dyDescent="0.2">
      <c r="A477" s="1" t="s">
        <v>475</v>
      </c>
      <c r="B477" s="1" t="s">
        <v>474</v>
      </c>
      <c r="C477" s="1" t="s">
        <v>24</v>
      </c>
      <c r="D477" s="24">
        <v>151.57499999999999</v>
      </c>
      <c r="E477" s="3">
        <f>Table1[[#This Row],[APRIL 2022 LIST PRICE ]]*0.075</f>
        <v>11.368124999999999</v>
      </c>
      <c r="F477" s="3">
        <f>Table1[[#This Row],[APRIL 2022 LIST PRICE ]]+Table1[[#This Row],[Column1]]</f>
        <v>162.94312499999998</v>
      </c>
      <c r="G477" s="24">
        <f>Table1[[#This Row],[APRIL 2022 LIST PRICE ]]*(1-Table1[[#This Row],[DISCOPUNT %]])</f>
        <v>128.83874999999998</v>
      </c>
      <c r="H477" s="10">
        <v>0.15</v>
      </c>
      <c r="I477" s="3">
        <v>65.8</v>
      </c>
      <c r="J477" s="3">
        <f>Table1[[#This Row],[PRICE PROPOSAL]]-Table1[[#This Row],[COST]]</f>
        <v>63.038749999999979</v>
      </c>
      <c r="K477" s="10">
        <f>Table1[[#This Row],[PROFIT/LOSS]]/Table1[[#This Row],[PRICE PROPOSAL]]</f>
        <v>0.48928408572731413</v>
      </c>
      <c r="L477" s="1" t="s">
        <v>27</v>
      </c>
      <c r="M477" s="1" t="s">
        <v>176</v>
      </c>
      <c r="N477" s="1" t="s">
        <v>248</v>
      </c>
      <c r="O477" s="1" t="s">
        <v>68</v>
      </c>
      <c r="P477" s="1" t="s">
        <v>251</v>
      </c>
      <c r="Q477" s="1" t="s">
        <v>31</v>
      </c>
    </row>
    <row r="478" spans="1:17" x14ac:dyDescent="0.2">
      <c r="A478" s="1" t="s">
        <v>398</v>
      </c>
      <c r="B478" s="1" t="s">
        <v>397</v>
      </c>
      <c r="C478" s="1" t="s">
        <v>24</v>
      </c>
      <c r="D478" s="24">
        <v>46.225000000000001</v>
      </c>
      <c r="E478" s="3">
        <f>Table1[[#This Row],[APRIL 2022 LIST PRICE ]]*0.075</f>
        <v>3.4668749999999999</v>
      </c>
      <c r="F478" s="3">
        <f>Table1[[#This Row],[APRIL 2022 LIST PRICE ]]+Table1[[#This Row],[Column1]]</f>
        <v>49.691875000000003</v>
      </c>
      <c r="G478" s="24">
        <f>Table1[[#This Row],[APRIL 2022 LIST PRICE ]]*(1-Table1[[#This Row],[DISCOPUNT %]])</f>
        <v>39.291249999999998</v>
      </c>
      <c r="H478" s="10">
        <v>0.15</v>
      </c>
      <c r="I478" s="3">
        <v>34.491059999999997</v>
      </c>
      <c r="J478" s="3">
        <f>Table1[[#This Row],[PRICE PROPOSAL]]-Table1[[#This Row],[COST]]</f>
        <v>4.8001900000000006</v>
      </c>
      <c r="K478" s="10">
        <f>Table1[[#This Row],[PROFIT/LOSS]]/Table1[[#This Row],[PRICE PROPOSAL]]</f>
        <v>0.122169439760761</v>
      </c>
      <c r="L478" s="1" t="s">
        <v>27</v>
      </c>
      <c r="M478" s="1" t="s">
        <v>176</v>
      </c>
      <c r="N478" s="1" t="s">
        <v>248</v>
      </c>
      <c r="O478" s="1" t="s">
        <v>244</v>
      </c>
      <c r="P478" s="1" t="s">
        <v>384</v>
      </c>
      <c r="Q478" s="1" t="s">
        <v>31</v>
      </c>
    </row>
    <row r="479" spans="1:17" x14ac:dyDescent="0.2">
      <c r="A479" s="1" t="s">
        <v>391</v>
      </c>
      <c r="B479" s="1" t="s">
        <v>390</v>
      </c>
      <c r="C479" s="1" t="s">
        <v>24</v>
      </c>
      <c r="D479" s="24">
        <v>23.65</v>
      </c>
      <c r="E479" s="3">
        <f>Table1[[#This Row],[APRIL 2022 LIST PRICE ]]*0.075</f>
        <v>1.7737499999999999</v>
      </c>
      <c r="F479" s="3">
        <f>Table1[[#This Row],[APRIL 2022 LIST PRICE ]]+Table1[[#This Row],[Column1]]</f>
        <v>25.423749999999998</v>
      </c>
      <c r="G479" s="24">
        <f>Table1[[#This Row],[APRIL 2022 LIST PRICE ]]*(1-Table1[[#This Row],[DISCOPUNT %]])</f>
        <v>20.102499999999999</v>
      </c>
      <c r="H479" s="10">
        <v>0.15</v>
      </c>
      <c r="I479" s="3">
        <v>1.5602100000000001</v>
      </c>
      <c r="J479" s="3">
        <f>Table1[[#This Row],[PRICE PROPOSAL]]-Table1[[#This Row],[COST]]</f>
        <v>18.542289999999998</v>
      </c>
      <c r="K479" s="10">
        <f>Table1[[#This Row],[PROFIT/LOSS]]/Table1[[#This Row],[PRICE PROPOSAL]]</f>
        <v>0.92238726526551418</v>
      </c>
      <c r="L479" s="1" t="s">
        <v>27</v>
      </c>
      <c r="M479" s="1" t="s">
        <v>176</v>
      </c>
      <c r="N479" s="1" t="s">
        <v>325</v>
      </c>
      <c r="O479" s="1" t="s">
        <v>387</v>
      </c>
      <c r="P479" s="1" t="s">
        <v>384</v>
      </c>
      <c r="Q479" s="1" t="s">
        <v>31</v>
      </c>
    </row>
    <row r="480" spans="1:17" x14ac:dyDescent="0.2">
      <c r="A480" s="1" t="s">
        <v>389</v>
      </c>
      <c r="B480" s="1" t="s">
        <v>388</v>
      </c>
      <c r="C480" s="1" t="s">
        <v>177</v>
      </c>
      <c r="D480" s="24">
        <v>975.02499999999998</v>
      </c>
      <c r="E480" s="3">
        <f>Table1[[#This Row],[APRIL 2022 LIST PRICE ]]*0.075</f>
        <v>73.126874999999998</v>
      </c>
      <c r="F480" s="3">
        <f>Table1[[#This Row],[APRIL 2022 LIST PRICE ]]+Table1[[#This Row],[Column1]]</f>
        <v>1048.151875</v>
      </c>
      <c r="G480" s="24">
        <f>Table1[[#This Row],[APRIL 2022 LIST PRICE ]]*(1-Table1[[#This Row],[DISCOPUNT %]])</f>
        <v>828.77125000000001</v>
      </c>
      <c r="H480" s="10">
        <v>0.15</v>
      </c>
      <c r="I480" s="3">
        <v>103.01</v>
      </c>
      <c r="J480" s="3">
        <f>Table1[[#This Row],[PRICE PROPOSAL]]-Table1[[#This Row],[COST]]</f>
        <v>725.76125000000002</v>
      </c>
      <c r="K480" s="10">
        <f>Table1[[#This Row],[PROFIT/LOSS]]/Table1[[#This Row],[PRICE PROPOSAL]]</f>
        <v>0.87570756104292957</v>
      </c>
      <c r="L480" s="1" t="s">
        <v>27</v>
      </c>
      <c r="M480" s="1" t="s">
        <v>176</v>
      </c>
      <c r="N480" s="1" t="s">
        <v>325</v>
      </c>
      <c r="O480" s="1" t="s">
        <v>387</v>
      </c>
      <c r="P480" s="1" t="s">
        <v>384</v>
      </c>
      <c r="Q480" s="1" t="s">
        <v>31</v>
      </c>
    </row>
    <row r="481" spans="1:17" x14ac:dyDescent="0.2">
      <c r="A481" s="1" t="s">
        <v>386</v>
      </c>
      <c r="B481" s="1" t="s">
        <v>385</v>
      </c>
      <c r="C481" s="1" t="s">
        <v>24</v>
      </c>
      <c r="D481" s="24">
        <v>45.15</v>
      </c>
      <c r="E481" s="3">
        <f>Table1[[#This Row],[APRIL 2022 LIST PRICE ]]*0.075</f>
        <v>3.38625</v>
      </c>
      <c r="F481" s="3">
        <f>Table1[[#This Row],[APRIL 2022 LIST PRICE ]]+Table1[[#This Row],[Column1]]</f>
        <v>48.536249999999995</v>
      </c>
      <c r="G481" s="24">
        <f>Table1[[#This Row],[APRIL 2022 LIST PRICE ]]*(1-Table1[[#This Row],[DISCOPUNT %]])</f>
        <v>38.377499999999998</v>
      </c>
      <c r="H481" s="10">
        <v>0.15</v>
      </c>
      <c r="I481" s="3">
        <v>31.371510000000001</v>
      </c>
      <c r="J481" s="3">
        <f>Table1[[#This Row],[PRICE PROPOSAL]]-Table1[[#This Row],[COST]]</f>
        <v>7.0059899999999971</v>
      </c>
      <c r="K481" s="10">
        <f>Table1[[#This Row],[PROFIT/LOSS]]/Table1[[#This Row],[PRICE PROPOSAL]]</f>
        <v>0.18255462184873944</v>
      </c>
      <c r="L481" s="1" t="s">
        <v>27</v>
      </c>
      <c r="M481" s="1" t="s">
        <v>176</v>
      </c>
      <c r="N481" s="1" t="s">
        <v>248</v>
      </c>
      <c r="O481" s="1" t="s">
        <v>68</v>
      </c>
      <c r="P481" s="1" t="s">
        <v>384</v>
      </c>
      <c r="Q481" s="1" t="s">
        <v>31</v>
      </c>
    </row>
    <row r="482" spans="1:17" x14ac:dyDescent="0.2">
      <c r="A482" s="1" t="s">
        <v>435</v>
      </c>
      <c r="B482" s="1" t="s">
        <v>434</v>
      </c>
      <c r="C482" s="1" t="s">
        <v>177</v>
      </c>
      <c r="D482" s="24">
        <v>715.95</v>
      </c>
      <c r="E482" s="3">
        <f>Table1[[#This Row],[APRIL 2022 LIST PRICE ]]*0.075</f>
        <v>53.696249999999999</v>
      </c>
      <c r="F482" s="3">
        <f>Table1[[#This Row],[APRIL 2022 LIST PRICE ]]+Table1[[#This Row],[Column1]]</f>
        <v>769.64625000000001</v>
      </c>
      <c r="G482" s="24">
        <f>Table1[[#This Row],[APRIL 2022 LIST PRICE ]]*(1-Table1[[#This Row],[DISCOPUNT %]])</f>
        <v>587.07900000000006</v>
      </c>
      <c r="H482" s="10">
        <v>0.18</v>
      </c>
      <c r="I482" s="3">
        <v>180.41686999999999</v>
      </c>
      <c r="J482" s="3">
        <f>Table1[[#This Row],[PRICE PROPOSAL]]-Table1[[#This Row],[COST]]</f>
        <v>406.66213000000005</v>
      </c>
      <c r="K482" s="10">
        <f>Table1[[#This Row],[PROFIT/LOSS]]/Table1[[#This Row],[PRICE PROPOSAL]]</f>
        <v>0.69268723630039575</v>
      </c>
      <c r="L482" s="1" t="s">
        <v>27</v>
      </c>
      <c r="M482" s="1" t="s">
        <v>176</v>
      </c>
      <c r="N482" s="1" t="s">
        <v>325</v>
      </c>
      <c r="O482" s="1" t="s">
        <v>433</v>
      </c>
      <c r="P482" s="1" t="s">
        <v>432</v>
      </c>
      <c r="Q482" s="1" t="s">
        <v>31</v>
      </c>
    </row>
    <row r="483" spans="1:17" x14ac:dyDescent="0.2">
      <c r="A483" s="1" t="s">
        <v>404</v>
      </c>
      <c r="B483" s="1" t="s">
        <v>403</v>
      </c>
      <c r="C483" s="1" t="s">
        <v>24</v>
      </c>
      <c r="D483" s="24">
        <v>68.8</v>
      </c>
      <c r="E483" s="3">
        <f>Table1[[#This Row],[APRIL 2022 LIST PRICE ]]*0.075</f>
        <v>5.1599999999999993</v>
      </c>
      <c r="F483" s="3">
        <f>Table1[[#This Row],[APRIL 2022 LIST PRICE ]]+Table1[[#This Row],[Column1]]</f>
        <v>73.959999999999994</v>
      </c>
      <c r="G483" s="24">
        <f>Table1[[#This Row],[APRIL 2022 LIST PRICE ]]*(1-Table1[[#This Row],[DISCOPUNT %]])</f>
        <v>56.416000000000004</v>
      </c>
      <c r="H483" s="10">
        <v>0.18</v>
      </c>
      <c r="I483" s="3">
        <v>22.950800000000001</v>
      </c>
      <c r="J483" s="3">
        <f>Table1[[#This Row],[PRICE PROPOSAL]]-Table1[[#This Row],[COST]]</f>
        <v>33.465200000000003</v>
      </c>
      <c r="K483" s="10">
        <f>Table1[[#This Row],[PROFIT/LOSS]]/Table1[[#This Row],[PRICE PROPOSAL]]</f>
        <v>0.59318633011911515</v>
      </c>
      <c r="L483" s="1" t="s">
        <v>27</v>
      </c>
      <c r="M483" s="1" t="s">
        <v>176</v>
      </c>
      <c r="N483" s="1" t="s">
        <v>325</v>
      </c>
      <c r="O483" s="1" t="s">
        <v>400</v>
      </c>
      <c r="P483" s="1" t="s">
        <v>399</v>
      </c>
      <c r="Q483" s="1" t="s">
        <v>31</v>
      </c>
    </row>
    <row r="484" spans="1:17" x14ac:dyDescent="0.2">
      <c r="A484" s="1" t="s">
        <v>402</v>
      </c>
      <c r="B484" s="1" t="s">
        <v>401</v>
      </c>
      <c r="C484" s="1" t="s">
        <v>177</v>
      </c>
      <c r="D484" s="24">
        <v>579.42499999999995</v>
      </c>
      <c r="E484" s="3">
        <f>Table1[[#This Row],[APRIL 2022 LIST PRICE ]]*0.075</f>
        <v>43.456874999999997</v>
      </c>
      <c r="F484" s="3">
        <f>Table1[[#This Row],[APRIL 2022 LIST PRICE ]]+Table1[[#This Row],[Column1]]</f>
        <v>622.88187499999992</v>
      </c>
      <c r="G484" s="24">
        <f>Table1[[#This Row],[APRIL 2022 LIST PRICE ]]*(1-Table1[[#This Row],[DISCOPUNT %]])</f>
        <v>475.12849999999997</v>
      </c>
      <c r="H484" s="10">
        <v>0.18</v>
      </c>
      <c r="I484" s="3">
        <v>166.15457000000001</v>
      </c>
      <c r="J484" s="3">
        <f>Table1[[#This Row],[PRICE PROPOSAL]]-Table1[[#This Row],[COST]]</f>
        <v>308.97393</v>
      </c>
      <c r="K484" s="10">
        <f>Table1[[#This Row],[PROFIT/LOSS]]/Table1[[#This Row],[PRICE PROPOSAL]]</f>
        <v>0.65029550953057969</v>
      </c>
      <c r="L484" s="1" t="s">
        <v>27</v>
      </c>
      <c r="M484" s="1" t="s">
        <v>176</v>
      </c>
      <c r="N484" s="1" t="s">
        <v>325</v>
      </c>
      <c r="O484" s="1" t="s">
        <v>400</v>
      </c>
      <c r="P484" s="1" t="s">
        <v>399</v>
      </c>
      <c r="Q484" s="1" t="s">
        <v>31</v>
      </c>
    </row>
    <row r="485" spans="1:17" x14ac:dyDescent="0.2">
      <c r="A485" s="1" t="s">
        <v>394</v>
      </c>
      <c r="B485" s="1" t="s">
        <v>393</v>
      </c>
      <c r="C485" s="1" t="s">
        <v>24</v>
      </c>
      <c r="D485" s="24">
        <v>144.05000000000001</v>
      </c>
      <c r="E485" s="3">
        <f>Table1[[#This Row],[APRIL 2022 LIST PRICE ]]*0.075</f>
        <v>10.803750000000001</v>
      </c>
      <c r="F485" s="3">
        <f>Table1[[#This Row],[APRIL 2022 LIST PRICE ]]+Table1[[#This Row],[Column1]]</f>
        <v>154.85375000000002</v>
      </c>
      <c r="G485" s="24">
        <f>Table1[[#This Row],[APRIL 2022 LIST PRICE ]]*(1-Table1[[#This Row],[DISCOPUNT %]])</f>
        <v>118.12100000000002</v>
      </c>
      <c r="H485" s="10">
        <v>0.18</v>
      </c>
      <c r="I485" s="3">
        <v>70.61</v>
      </c>
      <c r="J485" s="3">
        <f>Table1[[#This Row],[PRICE PROPOSAL]]-Table1[[#This Row],[COST]]</f>
        <v>47.511000000000024</v>
      </c>
      <c r="K485" s="10">
        <f>Table1[[#This Row],[PROFIT/LOSS]]/Table1[[#This Row],[PRICE PROPOSAL]]</f>
        <v>0.40222314406413773</v>
      </c>
      <c r="L485" s="1" t="s">
        <v>27</v>
      </c>
      <c r="M485" s="1" t="s">
        <v>176</v>
      </c>
      <c r="N485" s="1" t="s">
        <v>248</v>
      </c>
      <c r="O485" s="1" t="s">
        <v>68</v>
      </c>
      <c r="P485" s="1" t="s">
        <v>392</v>
      </c>
      <c r="Q485" s="1" t="s">
        <v>31</v>
      </c>
    </row>
    <row r="486" spans="1:17" x14ac:dyDescent="0.2">
      <c r="A486" s="1" t="s">
        <v>491</v>
      </c>
      <c r="B486" s="1" t="s">
        <v>490</v>
      </c>
      <c r="C486" s="1" t="s">
        <v>24</v>
      </c>
      <c r="D486" s="24">
        <v>203.17500000000001</v>
      </c>
      <c r="E486" s="3">
        <f>Table1[[#This Row],[APRIL 2022 LIST PRICE ]]*0.075</f>
        <v>15.238125</v>
      </c>
      <c r="F486" s="3">
        <f>Table1[[#This Row],[APRIL 2022 LIST PRICE ]]+Table1[[#This Row],[Column1]]</f>
        <v>218.41312500000001</v>
      </c>
      <c r="G486" s="24">
        <f>Table1[[#This Row],[APRIL 2022 LIST PRICE ]]*(1-Table1[[#This Row],[DISCOPUNT %]])</f>
        <v>172.69875000000002</v>
      </c>
      <c r="H486" s="10">
        <v>0.15</v>
      </c>
      <c r="I486" s="3">
        <v>44.179290000000002</v>
      </c>
      <c r="J486" s="3">
        <f>Table1[[#This Row],[PRICE PROPOSAL]]-Table1[[#This Row],[COST]]</f>
        <v>128.51946000000001</v>
      </c>
      <c r="K486" s="10">
        <f>Table1[[#This Row],[PROFIT/LOSS]]/Table1[[#This Row],[PRICE PROPOSAL]]</f>
        <v>0.74418291967949968</v>
      </c>
      <c r="L486" s="1" t="s">
        <v>27</v>
      </c>
      <c r="M486" s="1" t="s">
        <v>176</v>
      </c>
      <c r="N486" s="1" t="s">
        <v>325</v>
      </c>
      <c r="O486" s="1" t="s">
        <v>485</v>
      </c>
      <c r="P486" s="1" t="s">
        <v>484</v>
      </c>
      <c r="Q486" s="1" t="s">
        <v>31</v>
      </c>
    </row>
    <row r="487" spans="1:17" x14ac:dyDescent="0.2">
      <c r="A487" s="1" t="s">
        <v>489</v>
      </c>
      <c r="B487" s="1" t="s">
        <v>488</v>
      </c>
      <c r="C487" s="1" t="s">
        <v>24</v>
      </c>
      <c r="D487" s="24">
        <v>139.75</v>
      </c>
      <c r="E487" s="3">
        <f>Table1[[#This Row],[APRIL 2022 LIST PRICE ]]*0.075</f>
        <v>10.481249999999999</v>
      </c>
      <c r="F487" s="3">
        <f>Table1[[#This Row],[APRIL 2022 LIST PRICE ]]+Table1[[#This Row],[Column1]]</f>
        <v>150.23124999999999</v>
      </c>
      <c r="G487" s="24">
        <f>Table1[[#This Row],[APRIL 2022 LIST PRICE ]]*(1-Table1[[#This Row],[DISCOPUNT %]])</f>
        <v>118.78749999999999</v>
      </c>
      <c r="H487" s="10">
        <v>0.15</v>
      </c>
      <c r="I487" s="3">
        <v>65.700969999999998</v>
      </c>
      <c r="J487" s="3">
        <f>Table1[[#This Row],[PRICE PROPOSAL]]-Table1[[#This Row],[COST]]</f>
        <v>53.086529999999996</v>
      </c>
      <c r="K487" s="10">
        <f>Table1[[#This Row],[PROFIT/LOSS]]/Table1[[#This Row],[PRICE PROPOSAL]]</f>
        <v>0.44690333578869829</v>
      </c>
      <c r="L487" s="1" t="s">
        <v>27</v>
      </c>
      <c r="M487" s="1" t="s">
        <v>176</v>
      </c>
      <c r="N487" s="1" t="s">
        <v>325</v>
      </c>
      <c r="O487" s="1" t="s">
        <v>485</v>
      </c>
      <c r="P487" s="1" t="s">
        <v>484</v>
      </c>
      <c r="Q487" s="1" t="s">
        <v>31</v>
      </c>
    </row>
    <row r="488" spans="1:17" x14ac:dyDescent="0.2">
      <c r="A488" s="1" t="s">
        <v>487</v>
      </c>
      <c r="B488" s="1" t="s">
        <v>486</v>
      </c>
      <c r="C488" s="1" t="s">
        <v>24</v>
      </c>
      <c r="D488" s="24">
        <v>111.8</v>
      </c>
      <c r="E488" s="3">
        <f>Table1[[#This Row],[APRIL 2022 LIST PRICE ]]*0.075</f>
        <v>8.3849999999999998</v>
      </c>
      <c r="F488" s="3">
        <f>Table1[[#This Row],[APRIL 2022 LIST PRICE ]]+Table1[[#This Row],[Column1]]</f>
        <v>120.185</v>
      </c>
      <c r="G488" s="24">
        <f>Table1[[#This Row],[APRIL 2022 LIST PRICE ]]*(1-Table1[[#This Row],[DISCOPUNT %]])</f>
        <v>95.03</v>
      </c>
      <c r="H488" s="10">
        <v>0.15</v>
      </c>
      <c r="I488" s="3">
        <v>47.655619999999999</v>
      </c>
      <c r="J488" s="3">
        <f>Table1[[#This Row],[PRICE PROPOSAL]]-Table1[[#This Row],[COST]]</f>
        <v>47.374380000000002</v>
      </c>
      <c r="K488" s="10">
        <f>Table1[[#This Row],[PROFIT/LOSS]]/Table1[[#This Row],[PRICE PROPOSAL]]</f>
        <v>0.49852025676102285</v>
      </c>
      <c r="L488" s="1" t="s">
        <v>27</v>
      </c>
      <c r="M488" s="1" t="s">
        <v>176</v>
      </c>
      <c r="N488" s="1" t="s">
        <v>325</v>
      </c>
      <c r="O488" s="1" t="s">
        <v>485</v>
      </c>
      <c r="P488" s="1" t="s">
        <v>484</v>
      </c>
      <c r="Q488" s="1" t="s">
        <v>31</v>
      </c>
    </row>
    <row r="489" spans="1:17" x14ac:dyDescent="0.2">
      <c r="A489" s="1" t="s">
        <v>383</v>
      </c>
      <c r="B489" s="1" t="s">
        <v>382</v>
      </c>
      <c r="C489" s="1" t="s">
        <v>24</v>
      </c>
      <c r="D489" s="24">
        <v>116.1</v>
      </c>
      <c r="E489" s="3">
        <f>Table1[[#This Row],[APRIL 2022 LIST PRICE ]]*0.075</f>
        <v>8.7074999999999996</v>
      </c>
      <c r="F489" s="3">
        <f>Table1[[#This Row],[APRIL 2022 LIST PRICE ]]+Table1[[#This Row],[Column1]]</f>
        <v>124.80749999999999</v>
      </c>
      <c r="G489" s="24">
        <f>Table1[[#This Row],[APRIL 2022 LIST PRICE ]]*(1-Table1[[#This Row],[DISCOPUNT %]])</f>
        <v>98.684999999999988</v>
      </c>
      <c r="H489" s="10">
        <v>0.15</v>
      </c>
      <c r="I489" s="3">
        <v>17.93648</v>
      </c>
      <c r="J489" s="3">
        <f>Table1[[#This Row],[PRICE PROPOSAL]]-Table1[[#This Row],[COST]]</f>
        <v>80.748519999999985</v>
      </c>
      <c r="K489" s="10">
        <f>Table1[[#This Row],[PROFIT/LOSS]]/Table1[[#This Row],[PRICE PROPOSAL]]</f>
        <v>0.81824512337234634</v>
      </c>
      <c r="L489" s="1" t="s">
        <v>27</v>
      </c>
      <c r="M489" s="1" t="s">
        <v>176</v>
      </c>
      <c r="N489" s="1" t="s">
        <v>325</v>
      </c>
      <c r="O489" s="1" t="s">
        <v>381</v>
      </c>
      <c r="P489" s="1" t="s">
        <v>380</v>
      </c>
      <c r="Q489" s="1" t="s">
        <v>31</v>
      </c>
    </row>
    <row r="490" spans="1:17" x14ac:dyDescent="0.2">
      <c r="A490" s="1" t="s">
        <v>407</v>
      </c>
      <c r="B490" s="1" t="s">
        <v>406</v>
      </c>
      <c r="C490" s="1" t="s">
        <v>24</v>
      </c>
      <c r="D490" s="24">
        <v>206.4</v>
      </c>
      <c r="E490" s="3">
        <f>Table1[[#This Row],[APRIL 2022 LIST PRICE ]]*0.075</f>
        <v>15.48</v>
      </c>
      <c r="F490" s="3">
        <f>Table1[[#This Row],[APRIL 2022 LIST PRICE ]]+Table1[[#This Row],[Column1]]</f>
        <v>221.88</v>
      </c>
      <c r="G490" s="24">
        <f>Table1[[#This Row],[APRIL 2022 LIST PRICE ]]*(1-Table1[[#This Row],[DISCOPUNT %]])</f>
        <v>175.44</v>
      </c>
      <c r="H490" s="10">
        <v>0.15</v>
      </c>
      <c r="I490" s="3">
        <v>34.231940000000002</v>
      </c>
      <c r="J490" s="3">
        <f>Table1[[#This Row],[PRICE PROPOSAL]]-Table1[[#This Row],[COST]]</f>
        <v>141.20805999999999</v>
      </c>
      <c r="K490" s="10">
        <f>Table1[[#This Row],[PROFIT/LOSS]]/Table1[[#This Row],[PRICE PROPOSAL]]</f>
        <v>0.80487950296397626</v>
      </c>
      <c r="L490" s="1" t="s">
        <v>27</v>
      </c>
      <c r="M490" s="1" t="s">
        <v>176</v>
      </c>
      <c r="N490" s="1" t="s">
        <v>325</v>
      </c>
      <c r="O490" s="1" t="s">
        <v>387</v>
      </c>
      <c r="P490" s="1" t="s">
        <v>405</v>
      </c>
      <c r="Q490" s="1" t="s">
        <v>31</v>
      </c>
    </row>
    <row r="491" spans="1:17" x14ac:dyDescent="0.2">
      <c r="A491" s="1" t="s">
        <v>431</v>
      </c>
      <c r="B491" s="1" t="s">
        <v>430</v>
      </c>
      <c r="C491" s="1" t="s">
        <v>24</v>
      </c>
      <c r="D491" s="24">
        <v>94.6</v>
      </c>
      <c r="E491" s="3">
        <f>Table1[[#This Row],[APRIL 2022 LIST PRICE ]]*0.075</f>
        <v>7.0949999999999998</v>
      </c>
      <c r="F491" s="3">
        <f>Table1[[#This Row],[APRIL 2022 LIST PRICE ]]+Table1[[#This Row],[Column1]]</f>
        <v>101.69499999999999</v>
      </c>
      <c r="G491" s="24">
        <f>Table1[[#This Row],[APRIL 2022 LIST PRICE ]]*(1-Table1[[#This Row],[DISCOPUNT %]])</f>
        <v>80.41</v>
      </c>
      <c r="H491" s="10">
        <v>0.15</v>
      </c>
      <c r="I491" s="3">
        <v>21.244730000000001</v>
      </c>
      <c r="J491" s="3">
        <f>Table1[[#This Row],[PRICE PROPOSAL]]-Table1[[#This Row],[COST]]</f>
        <v>59.165269999999992</v>
      </c>
      <c r="K491" s="10">
        <f>Table1[[#This Row],[PROFIT/LOSS]]/Table1[[#This Row],[PRICE PROPOSAL]]</f>
        <v>0.73579492600422824</v>
      </c>
      <c r="L491" s="1" t="s">
        <v>27</v>
      </c>
      <c r="M491" s="1" t="s">
        <v>176</v>
      </c>
      <c r="N491" s="1" t="s">
        <v>325</v>
      </c>
      <c r="O491" s="1" t="s">
        <v>330</v>
      </c>
      <c r="P491" s="1" t="s">
        <v>321</v>
      </c>
      <c r="Q491" s="1" t="s">
        <v>31</v>
      </c>
    </row>
    <row r="492" spans="1:17" x14ac:dyDescent="0.2">
      <c r="A492" s="1" t="s">
        <v>323</v>
      </c>
      <c r="B492" s="1" t="s">
        <v>322</v>
      </c>
      <c r="C492" s="1" t="s">
        <v>24</v>
      </c>
      <c r="D492" s="24">
        <v>147.27500000000001</v>
      </c>
      <c r="E492" s="3">
        <f>Table1[[#This Row],[APRIL 2022 LIST PRICE ]]*0.075</f>
        <v>11.045624999999999</v>
      </c>
      <c r="F492" s="3">
        <f>Table1[[#This Row],[APRIL 2022 LIST PRICE ]]+Table1[[#This Row],[Column1]]</f>
        <v>158.32062500000001</v>
      </c>
      <c r="G492" s="24">
        <f>Table1[[#This Row],[APRIL 2022 LIST PRICE ]]*(1-Table1[[#This Row],[DISCOPUNT %]])</f>
        <v>125.18375</v>
      </c>
      <c r="H492" s="10">
        <v>0.15</v>
      </c>
      <c r="I492" s="3">
        <v>35.636740000000003</v>
      </c>
      <c r="J492" s="3">
        <f>Table1[[#This Row],[PRICE PROPOSAL]]-Table1[[#This Row],[COST]]</f>
        <v>89.54701</v>
      </c>
      <c r="K492" s="10">
        <f>Table1[[#This Row],[PROFIT/LOSS]]/Table1[[#This Row],[PRICE PROPOSAL]]</f>
        <v>0.71532455290722641</v>
      </c>
      <c r="L492" s="1" t="s">
        <v>27</v>
      </c>
      <c r="M492" s="1" t="s">
        <v>176</v>
      </c>
      <c r="N492" s="1" t="s">
        <v>248</v>
      </c>
      <c r="O492" s="1" t="s">
        <v>68</v>
      </c>
      <c r="P492" s="1" t="s">
        <v>321</v>
      </c>
      <c r="Q492" s="1" t="s">
        <v>31</v>
      </c>
    </row>
    <row r="493" spans="1:17" x14ac:dyDescent="0.2">
      <c r="A493" s="1" t="s">
        <v>542</v>
      </c>
      <c r="B493" s="1" t="s">
        <v>541</v>
      </c>
      <c r="C493" s="1" t="s">
        <v>24</v>
      </c>
      <c r="D493" s="24">
        <v>212.85</v>
      </c>
      <c r="E493" s="3">
        <f>Table1[[#This Row],[APRIL 2022 LIST PRICE ]]*0.075</f>
        <v>15.963749999999999</v>
      </c>
      <c r="F493" s="3">
        <f>Table1[[#This Row],[APRIL 2022 LIST PRICE ]]+Table1[[#This Row],[Column1]]</f>
        <v>228.81375</v>
      </c>
      <c r="G493" s="24">
        <f>Table1[[#This Row],[APRIL 2022 LIST PRICE ]]*(1-Table1[[#This Row],[DISCOPUNT %]])</f>
        <v>208.59299999999999</v>
      </c>
      <c r="H493" s="10">
        <v>0.02</v>
      </c>
      <c r="I493" s="3">
        <v>85.706057142857105</v>
      </c>
      <c r="J493" s="3">
        <f>Table1[[#This Row],[PRICE PROPOSAL]]-Table1[[#This Row],[COST]]</f>
        <v>122.88694285714288</v>
      </c>
      <c r="K493" s="10">
        <f>Table1[[#This Row],[PROFIT/LOSS]]/Table1[[#This Row],[PRICE PROPOSAL]]</f>
        <v>0.58912304275379757</v>
      </c>
      <c r="L493" s="1" t="s">
        <v>27</v>
      </c>
      <c r="M493" s="1" t="s">
        <v>176</v>
      </c>
      <c r="N493" s="1" t="s">
        <v>247</v>
      </c>
      <c r="O493" s="1" t="s">
        <v>534</v>
      </c>
      <c r="P493" s="1" t="s">
        <v>247</v>
      </c>
      <c r="Q493" s="1" t="s">
        <v>31</v>
      </c>
    </row>
    <row r="494" spans="1:17" x14ac:dyDescent="0.2">
      <c r="A494" s="1" t="s">
        <v>536</v>
      </c>
      <c r="B494" s="1" t="s">
        <v>535</v>
      </c>
      <c r="C494" s="1" t="s">
        <v>523</v>
      </c>
      <c r="D494" s="24">
        <v>456.875</v>
      </c>
      <c r="E494" s="3">
        <f>Table1[[#This Row],[APRIL 2022 LIST PRICE ]]*0.075</f>
        <v>34.265625</v>
      </c>
      <c r="F494" s="3">
        <f>Table1[[#This Row],[APRIL 2022 LIST PRICE ]]+Table1[[#This Row],[Column1]]</f>
        <v>491.140625</v>
      </c>
      <c r="G494" s="24">
        <f>Table1[[#This Row],[APRIL 2022 LIST PRICE ]]*(1-Table1[[#This Row],[DISCOPUNT %]])</f>
        <v>447.73750000000001</v>
      </c>
      <c r="H494" s="10">
        <v>0.02</v>
      </c>
      <c r="I494" s="3">
        <v>242.64437142857099</v>
      </c>
      <c r="J494" s="3">
        <f>Table1[[#This Row],[PRICE PROPOSAL]]-Table1[[#This Row],[COST]]</f>
        <v>205.09312857142902</v>
      </c>
      <c r="K494" s="10">
        <f>Table1[[#This Row],[PROFIT/LOSS]]/Table1[[#This Row],[PRICE PROPOSAL]]</f>
        <v>0.45806555977872976</v>
      </c>
      <c r="L494" s="1" t="s">
        <v>27</v>
      </c>
      <c r="M494" s="1" t="s">
        <v>176</v>
      </c>
      <c r="N494" s="1" t="s">
        <v>247</v>
      </c>
      <c r="O494" s="1" t="s">
        <v>534</v>
      </c>
      <c r="P494" s="1" t="s">
        <v>247</v>
      </c>
      <c r="Q494" s="1" t="s">
        <v>31</v>
      </c>
    </row>
    <row r="495" spans="1:17" x14ac:dyDescent="0.2">
      <c r="A495" s="1" t="s">
        <v>1040</v>
      </c>
      <c r="B495" s="1" t="s">
        <v>1039</v>
      </c>
      <c r="C495" s="1" t="s">
        <v>24</v>
      </c>
      <c r="D495" s="24">
        <v>395.6</v>
      </c>
      <c r="E495" s="3">
        <f>Table1[[#This Row],[APRIL 2022 LIST PRICE ]]*0.075</f>
        <v>29.67</v>
      </c>
      <c r="F495" s="3">
        <f>Table1[[#This Row],[APRIL 2022 LIST PRICE ]]+Table1[[#This Row],[Column1]]</f>
        <v>425.27000000000004</v>
      </c>
      <c r="G495" s="24">
        <f>Table1[[#This Row],[APRIL 2022 LIST PRICE ]]*(1-Table1[[#This Row],[DISCOPUNT %]])</f>
        <v>324.39200000000005</v>
      </c>
      <c r="H495" s="10">
        <v>0.18</v>
      </c>
      <c r="I495" s="3">
        <v>167.4</v>
      </c>
      <c r="J495" s="3">
        <f>Table1[[#This Row],[PRICE PROPOSAL]]-Table1[[#This Row],[COST]]</f>
        <v>156.99200000000005</v>
      </c>
      <c r="K495" s="10">
        <f>Table1[[#This Row],[PROFIT/LOSS]]/Table1[[#This Row],[PRICE PROPOSAL]]</f>
        <v>0.48395768083060009</v>
      </c>
      <c r="L495" s="1" t="s">
        <v>27</v>
      </c>
      <c r="M495" s="1" t="s">
        <v>176</v>
      </c>
      <c r="N495" s="1" t="s">
        <v>563</v>
      </c>
      <c r="O495" s="1" t="s">
        <v>562</v>
      </c>
      <c r="P495" s="1" t="s">
        <v>265</v>
      </c>
      <c r="Q495" s="1" t="s">
        <v>31</v>
      </c>
    </row>
    <row r="496" spans="1:17" x14ac:dyDescent="0.2">
      <c r="A496" s="1" t="s">
        <v>1038</v>
      </c>
      <c r="B496" s="1" t="s">
        <v>1037</v>
      </c>
      <c r="C496" s="1" t="s">
        <v>24</v>
      </c>
      <c r="D496" s="24">
        <v>413.875</v>
      </c>
      <c r="E496" s="3">
        <f>Table1[[#This Row],[APRIL 2022 LIST PRICE ]]*0.075</f>
        <v>31.040624999999999</v>
      </c>
      <c r="F496" s="3">
        <f>Table1[[#This Row],[APRIL 2022 LIST PRICE ]]+Table1[[#This Row],[Column1]]</f>
        <v>444.91562499999998</v>
      </c>
      <c r="G496" s="24">
        <f>Table1[[#This Row],[APRIL 2022 LIST PRICE ]]*(1-Table1[[#This Row],[DISCOPUNT %]])</f>
        <v>339.3775</v>
      </c>
      <c r="H496" s="10">
        <v>0.18</v>
      </c>
      <c r="I496" s="3">
        <v>183.6</v>
      </c>
      <c r="J496" s="3">
        <f>Table1[[#This Row],[PRICE PROPOSAL]]-Table1[[#This Row],[COST]]</f>
        <v>155.7775</v>
      </c>
      <c r="K496" s="10">
        <f>Table1[[#This Row],[PROFIT/LOSS]]/Table1[[#This Row],[PRICE PROPOSAL]]</f>
        <v>0.45900951005885776</v>
      </c>
      <c r="L496" s="1" t="s">
        <v>27</v>
      </c>
      <c r="M496" s="1" t="s">
        <v>176</v>
      </c>
      <c r="N496" s="1" t="s">
        <v>563</v>
      </c>
      <c r="O496" s="1" t="s">
        <v>562</v>
      </c>
      <c r="P496" s="1" t="s">
        <v>265</v>
      </c>
      <c r="Q496" s="1" t="s">
        <v>31</v>
      </c>
    </row>
    <row r="497" spans="1:17" x14ac:dyDescent="0.2">
      <c r="A497" s="1" t="s">
        <v>1036</v>
      </c>
      <c r="B497" s="1" t="s">
        <v>1035</v>
      </c>
      <c r="C497" s="1" t="s">
        <v>24</v>
      </c>
      <c r="D497" s="24">
        <v>523.52499999999998</v>
      </c>
      <c r="E497" s="3">
        <f>Table1[[#This Row],[APRIL 2022 LIST PRICE ]]*0.075</f>
        <v>39.264374999999994</v>
      </c>
      <c r="F497" s="3">
        <f>Table1[[#This Row],[APRIL 2022 LIST PRICE ]]+Table1[[#This Row],[Column1]]</f>
        <v>562.78937499999995</v>
      </c>
      <c r="G497" s="24">
        <f>Table1[[#This Row],[APRIL 2022 LIST PRICE ]]*(1-Table1[[#This Row],[DISCOPUNT %]])</f>
        <v>429.29050000000001</v>
      </c>
      <c r="H497" s="10">
        <v>0.18</v>
      </c>
      <c r="I497" s="3">
        <v>226.8</v>
      </c>
      <c r="J497" s="3">
        <f>Table1[[#This Row],[PRICE PROPOSAL]]-Table1[[#This Row],[COST]]</f>
        <v>202.4905</v>
      </c>
      <c r="K497" s="10">
        <f>Table1[[#This Row],[PROFIT/LOSS]]/Table1[[#This Row],[PRICE PROPOSAL]]</f>
        <v>0.4716864221314005</v>
      </c>
      <c r="L497" s="1" t="s">
        <v>27</v>
      </c>
      <c r="M497" s="1" t="s">
        <v>176</v>
      </c>
      <c r="N497" s="1" t="s">
        <v>563</v>
      </c>
      <c r="O497" s="1" t="s">
        <v>562</v>
      </c>
      <c r="P497" s="1" t="s">
        <v>265</v>
      </c>
      <c r="Q497" s="1" t="s">
        <v>31</v>
      </c>
    </row>
    <row r="498" spans="1:17" x14ac:dyDescent="0.2">
      <c r="A498" s="1" t="s">
        <v>1034</v>
      </c>
      <c r="B498" s="1" t="s">
        <v>1033</v>
      </c>
      <c r="C498" s="1" t="s">
        <v>24</v>
      </c>
      <c r="D498" s="24">
        <v>572.97500000000002</v>
      </c>
      <c r="E498" s="3">
        <f>Table1[[#This Row],[APRIL 2022 LIST PRICE ]]*0.075</f>
        <v>42.973125000000003</v>
      </c>
      <c r="F498" s="3">
        <f>Table1[[#This Row],[APRIL 2022 LIST PRICE ]]+Table1[[#This Row],[Column1]]</f>
        <v>615.948125</v>
      </c>
      <c r="G498" s="24">
        <f>Table1[[#This Row],[APRIL 2022 LIST PRICE ]]*(1-Table1[[#This Row],[DISCOPUNT %]])</f>
        <v>469.83950000000004</v>
      </c>
      <c r="H498" s="10">
        <v>0.18</v>
      </c>
      <c r="I498" s="3">
        <v>243</v>
      </c>
      <c r="J498" s="3">
        <f>Table1[[#This Row],[PRICE PROPOSAL]]-Table1[[#This Row],[COST]]</f>
        <v>226.83950000000004</v>
      </c>
      <c r="K498" s="10">
        <f>Table1[[#This Row],[PROFIT/LOSS]]/Table1[[#This Row],[PRICE PROPOSAL]]</f>
        <v>0.48280210582550004</v>
      </c>
      <c r="L498" s="1" t="s">
        <v>27</v>
      </c>
      <c r="M498" s="1" t="s">
        <v>176</v>
      </c>
      <c r="N498" s="1" t="s">
        <v>563</v>
      </c>
      <c r="O498" s="1" t="s">
        <v>562</v>
      </c>
      <c r="P498" s="1" t="s">
        <v>265</v>
      </c>
      <c r="Q498" s="1" t="s">
        <v>31</v>
      </c>
    </row>
    <row r="499" spans="1:17" x14ac:dyDescent="0.2">
      <c r="A499" s="1" t="s">
        <v>904</v>
      </c>
      <c r="B499" s="1" t="s">
        <v>903</v>
      </c>
      <c r="C499" s="1" t="s">
        <v>24</v>
      </c>
      <c r="D499" s="24">
        <v>541.79999999999995</v>
      </c>
      <c r="E499" s="3">
        <f>Table1[[#This Row],[APRIL 2022 LIST PRICE ]]*0.075</f>
        <v>40.634999999999998</v>
      </c>
      <c r="F499" s="3">
        <f>Table1[[#This Row],[APRIL 2022 LIST PRICE ]]+Table1[[#This Row],[Column1]]</f>
        <v>582.43499999999995</v>
      </c>
      <c r="G499" s="24">
        <f>Table1[[#This Row],[APRIL 2022 LIST PRICE ]]*(1-Table1[[#This Row],[DISCOPUNT %]])</f>
        <v>444.27600000000001</v>
      </c>
      <c r="H499" s="10">
        <v>0.18</v>
      </c>
      <c r="I499" s="3">
        <v>226.8</v>
      </c>
      <c r="J499" s="3">
        <f>Table1[[#This Row],[PRICE PROPOSAL]]-Table1[[#This Row],[COST]]</f>
        <v>217.476</v>
      </c>
      <c r="K499" s="10">
        <f>Table1[[#This Row],[PROFIT/LOSS]]/Table1[[#This Row],[PRICE PROPOSAL]]</f>
        <v>0.48950652297220643</v>
      </c>
      <c r="L499" s="1" t="s">
        <v>27</v>
      </c>
      <c r="M499" s="1" t="s">
        <v>176</v>
      </c>
      <c r="N499" s="1" t="s">
        <v>563</v>
      </c>
      <c r="O499" s="1" t="s">
        <v>562</v>
      </c>
      <c r="P499" s="1" t="s">
        <v>265</v>
      </c>
      <c r="Q499" s="1" t="s">
        <v>31</v>
      </c>
    </row>
    <row r="500" spans="1:17" x14ac:dyDescent="0.2">
      <c r="A500" s="1" t="s">
        <v>902</v>
      </c>
      <c r="B500" s="1" t="s">
        <v>901</v>
      </c>
      <c r="C500" s="1" t="s">
        <v>24</v>
      </c>
      <c r="D500" s="24">
        <v>603.07500000000005</v>
      </c>
      <c r="E500" s="3">
        <f>Table1[[#This Row],[APRIL 2022 LIST PRICE ]]*0.075</f>
        <v>45.230625000000003</v>
      </c>
      <c r="F500" s="3">
        <f>Table1[[#This Row],[APRIL 2022 LIST PRICE ]]+Table1[[#This Row],[Column1]]</f>
        <v>648.30562500000008</v>
      </c>
      <c r="G500" s="24">
        <f>Table1[[#This Row],[APRIL 2022 LIST PRICE ]]*(1-Table1[[#This Row],[DISCOPUNT %]])</f>
        <v>494.52150000000006</v>
      </c>
      <c r="H500" s="10">
        <v>0.18</v>
      </c>
      <c r="I500" s="3">
        <v>243</v>
      </c>
      <c r="J500" s="3">
        <f>Table1[[#This Row],[PRICE PROPOSAL]]-Table1[[#This Row],[COST]]</f>
        <v>251.52150000000006</v>
      </c>
      <c r="K500" s="10">
        <f>Table1[[#This Row],[PROFIT/LOSS]]/Table1[[#This Row],[PRICE PROPOSAL]]</f>
        <v>0.50861590446522553</v>
      </c>
      <c r="L500" s="1" t="s">
        <v>27</v>
      </c>
      <c r="M500" s="1" t="s">
        <v>176</v>
      </c>
      <c r="N500" s="1" t="s">
        <v>563</v>
      </c>
      <c r="O500" s="1" t="s">
        <v>562</v>
      </c>
      <c r="P500" s="1" t="s">
        <v>265</v>
      </c>
      <c r="Q500" s="1" t="s">
        <v>31</v>
      </c>
    </row>
    <row r="501" spans="1:17" x14ac:dyDescent="0.2">
      <c r="A501" s="1" t="s">
        <v>850</v>
      </c>
      <c r="B501" s="1" t="s">
        <v>849</v>
      </c>
      <c r="C501" s="1" t="s">
        <v>24</v>
      </c>
      <c r="D501" s="24">
        <v>121.47499999999999</v>
      </c>
      <c r="E501" s="3">
        <f>Table1[[#This Row],[APRIL 2022 LIST PRICE ]]*0.075</f>
        <v>9.1106249999999989</v>
      </c>
      <c r="F501" s="3">
        <f>Table1[[#This Row],[APRIL 2022 LIST PRICE ]]+Table1[[#This Row],[Column1]]</f>
        <v>130.58562499999999</v>
      </c>
      <c r="G501" s="24">
        <f>Table1[[#This Row],[APRIL 2022 LIST PRICE ]]*(1-Table1[[#This Row],[DISCOPUNT %]])</f>
        <v>99.609499999999997</v>
      </c>
      <c r="H501" s="10">
        <v>0.18</v>
      </c>
      <c r="I501" s="3">
        <v>54.583199999999998</v>
      </c>
      <c r="J501" s="3">
        <f>Table1[[#This Row],[PRICE PROPOSAL]]-Table1[[#This Row],[COST]]</f>
        <v>45.026299999999999</v>
      </c>
      <c r="K501" s="10">
        <f>Table1[[#This Row],[PROFIT/LOSS]]/Table1[[#This Row],[PRICE PROPOSAL]]</f>
        <v>0.45202817000386508</v>
      </c>
      <c r="L501" s="1" t="s">
        <v>27</v>
      </c>
      <c r="M501" s="1" t="s">
        <v>176</v>
      </c>
      <c r="N501" s="1" t="s">
        <v>175</v>
      </c>
      <c r="O501" s="1" t="s">
        <v>175</v>
      </c>
      <c r="P501" s="1" t="s">
        <v>265</v>
      </c>
      <c r="Q501" s="1" t="s">
        <v>31</v>
      </c>
    </row>
    <row r="502" spans="1:17" x14ac:dyDescent="0.2">
      <c r="A502" s="1" t="s">
        <v>848</v>
      </c>
      <c r="B502" s="1" t="s">
        <v>847</v>
      </c>
      <c r="C502" s="1" t="s">
        <v>24</v>
      </c>
      <c r="D502" s="24">
        <v>127.925</v>
      </c>
      <c r="E502" s="3">
        <f>Table1[[#This Row],[APRIL 2022 LIST PRICE ]]*0.075</f>
        <v>9.5943749999999994</v>
      </c>
      <c r="F502" s="3">
        <f>Table1[[#This Row],[APRIL 2022 LIST PRICE ]]+Table1[[#This Row],[Column1]]</f>
        <v>137.519375</v>
      </c>
      <c r="G502" s="24">
        <f>Table1[[#This Row],[APRIL 2022 LIST PRICE ]]*(1-Table1[[#This Row],[DISCOPUNT %]])</f>
        <v>104.8985</v>
      </c>
      <c r="H502" s="10">
        <v>0.18</v>
      </c>
      <c r="I502" s="3">
        <v>56.203200000000002</v>
      </c>
      <c r="J502" s="3">
        <f>Table1[[#This Row],[PRICE PROPOSAL]]-Table1[[#This Row],[COST]]</f>
        <v>48.695299999999996</v>
      </c>
      <c r="K502" s="10">
        <f>Table1[[#This Row],[PROFIT/LOSS]]/Table1[[#This Row],[PRICE PROPOSAL]]</f>
        <v>0.46421350162299746</v>
      </c>
      <c r="L502" s="1" t="s">
        <v>27</v>
      </c>
      <c r="M502" s="1" t="s">
        <v>176</v>
      </c>
      <c r="N502" s="1" t="s">
        <v>175</v>
      </c>
      <c r="O502" s="1" t="s">
        <v>175</v>
      </c>
      <c r="P502" s="1" t="s">
        <v>265</v>
      </c>
      <c r="Q502" s="1" t="s">
        <v>31</v>
      </c>
    </row>
    <row r="503" spans="1:17" x14ac:dyDescent="0.2">
      <c r="A503" s="1" t="s">
        <v>846</v>
      </c>
      <c r="B503" s="1" t="s">
        <v>845</v>
      </c>
      <c r="C503" s="1" t="s">
        <v>24</v>
      </c>
      <c r="D503" s="24">
        <v>134.375</v>
      </c>
      <c r="E503" s="3">
        <f>Table1[[#This Row],[APRIL 2022 LIST PRICE ]]*0.075</f>
        <v>10.078125</v>
      </c>
      <c r="F503" s="3">
        <f>Table1[[#This Row],[APRIL 2022 LIST PRICE ]]+Table1[[#This Row],[Column1]]</f>
        <v>144.453125</v>
      </c>
      <c r="G503" s="24">
        <f>Table1[[#This Row],[APRIL 2022 LIST PRICE ]]*(1-Table1[[#This Row],[DISCOPUNT %]])</f>
        <v>110.18750000000001</v>
      </c>
      <c r="H503" s="10">
        <v>0.18</v>
      </c>
      <c r="I503" s="3">
        <v>57.499200000000002</v>
      </c>
      <c r="J503" s="3">
        <f>Table1[[#This Row],[PRICE PROPOSAL]]-Table1[[#This Row],[COST]]</f>
        <v>52.688300000000012</v>
      </c>
      <c r="K503" s="10">
        <f>Table1[[#This Row],[PROFIT/LOSS]]/Table1[[#This Row],[PRICE PROPOSAL]]</f>
        <v>0.4781694838343733</v>
      </c>
      <c r="L503" s="1" t="s">
        <v>27</v>
      </c>
      <c r="M503" s="1" t="s">
        <v>176</v>
      </c>
      <c r="N503" s="1" t="s">
        <v>175</v>
      </c>
      <c r="O503" s="1" t="s">
        <v>175</v>
      </c>
      <c r="P503" s="1" t="s">
        <v>265</v>
      </c>
      <c r="Q503" s="1" t="s">
        <v>31</v>
      </c>
    </row>
    <row r="504" spans="1:17" x14ac:dyDescent="0.2">
      <c r="A504" s="1" t="s">
        <v>824</v>
      </c>
      <c r="B504" s="1" t="s">
        <v>823</v>
      </c>
      <c r="C504" s="1" t="s">
        <v>24</v>
      </c>
      <c r="D504" s="24">
        <v>481.6</v>
      </c>
      <c r="E504" s="3">
        <f>Table1[[#This Row],[APRIL 2022 LIST PRICE ]]*0.075</f>
        <v>36.119999999999997</v>
      </c>
      <c r="F504" s="3">
        <f>Table1[[#This Row],[APRIL 2022 LIST PRICE ]]+Table1[[#This Row],[Column1]]</f>
        <v>517.72</v>
      </c>
      <c r="G504" s="24">
        <f>Table1[[#This Row],[APRIL 2022 LIST PRICE ]]*(1-Table1[[#This Row],[DISCOPUNT %]])</f>
        <v>394.91200000000003</v>
      </c>
      <c r="H504" s="10">
        <v>0.18</v>
      </c>
      <c r="I504" s="3">
        <v>130.12291999999999</v>
      </c>
      <c r="J504" s="3">
        <f>Table1[[#This Row],[PRICE PROPOSAL]]-Table1[[#This Row],[COST]]</f>
        <v>264.78908000000001</v>
      </c>
      <c r="K504" s="10">
        <f>Table1[[#This Row],[PROFIT/LOSS]]/Table1[[#This Row],[PRICE PROPOSAL]]</f>
        <v>0.67050147881046918</v>
      </c>
      <c r="L504" s="1" t="s">
        <v>27</v>
      </c>
      <c r="M504" s="1" t="s">
        <v>176</v>
      </c>
      <c r="N504" s="1" t="s">
        <v>325</v>
      </c>
      <c r="O504" s="1" t="s">
        <v>433</v>
      </c>
      <c r="P504" s="1" t="s">
        <v>265</v>
      </c>
      <c r="Q504" s="1" t="s">
        <v>31</v>
      </c>
    </row>
    <row r="505" spans="1:17" x14ac:dyDescent="0.2">
      <c r="A505" s="1" t="s">
        <v>591</v>
      </c>
      <c r="B505" s="1" t="s">
        <v>590</v>
      </c>
      <c r="C505" s="1" t="s">
        <v>24</v>
      </c>
      <c r="D505" s="24">
        <v>32.25</v>
      </c>
      <c r="E505" s="3">
        <f>Table1[[#This Row],[APRIL 2022 LIST PRICE ]]*0.075</f>
        <v>2.4187499999999997</v>
      </c>
      <c r="F505" s="3">
        <f>Table1[[#This Row],[APRIL 2022 LIST PRICE ]]+Table1[[#This Row],[Column1]]</f>
        <v>34.668750000000003</v>
      </c>
      <c r="G505" s="24">
        <f>Table1[[#This Row],[APRIL 2022 LIST PRICE ]]*(1-Table1[[#This Row],[DISCOPUNT %]])</f>
        <v>26.445</v>
      </c>
      <c r="H505" s="10">
        <v>0.18</v>
      </c>
      <c r="I505" s="3">
        <v>16.610399999999998</v>
      </c>
      <c r="J505" s="3">
        <f>Table1[[#This Row],[PRICE PROPOSAL]]-Table1[[#This Row],[COST]]</f>
        <v>9.8346000000000018</v>
      </c>
      <c r="K505" s="10">
        <f>Table1[[#This Row],[PROFIT/LOSS]]/Table1[[#This Row],[PRICE PROPOSAL]]</f>
        <v>0.37188882586500288</v>
      </c>
      <c r="L505" s="1" t="s">
        <v>27</v>
      </c>
      <c r="M505" s="1" t="s">
        <v>176</v>
      </c>
      <c r="N505" s="1" t="s">
        <v>175</v>
      </c>
      <c r="O505" s="1" t="s">
        <v>175</v>
      </c>
      <c r="P505" s="1" t="s">
        <v>265</v>
      </c>
      <c r="Q505" s="1" t="s">
        <v>31</v>
      </c>
    </row>
    <row r="506" spans="1:17" x14ac:dyDescent="0.2">
      <c r="A506" s="1" t="s">
        <v>483</v>
      </c>
      <c r="B506" s="1" t="s">
        <v>482</v>
      </c>
      <c r="C506" s="1" t="s">
        <v>24</v>
      </c>
      <c r="D506" s="24">
        <v>153.72499999999999</v>
      </c>
      <c r="E506" s="3">
        <f>Table1[[#This Row],[APRIL 2022 LIST PRICE ]]*0.075</f>
        <v>11.529375</v>
      </c>
      <c r="F506" s="3">
        <f>Table1[[#This Row],[APRIL 2022 LIST PRICE ]]+Table1[[#This Row],[Column1]]</f>
        <v>165.25437499999998</v>
      </c>
      <c r="G506" s="24">
        <f>Table1[[#This Row],[APRIL 2022 LIST PRICE ]]*(1-Table1[[#This Row],[DISCOPUNT %]])</f>
        <v>126.0545</v>
      </c>
      <c r="H506" s="10">
        <v>0.18</v>
      </c>
      <c r="I506" s="3">
        <v>85.204499999999996</v>
      </c>
      <c r="J506" s="3">
        <f>Table1[[#This Row],[PRICE PROPOSAL]]-Table1[[#This Row],[COST]]</f>
        <v>40.850000000000009</v>
      </c>
      <c r="K506" s="10">
        <f>Table1[[#This Row],[PROFIT/LOSS]]/Table1[[#This Row],[PRICE PROPOSAL]]</f>
        <v>0.32406617772471435</v>
      </c>
      <c r="L506" s="1" t="s">
        <v>27</v>
      </c>
      <c r="M506" s="1" t="s">
        <v>176</v>
      </c>
      <c r="N506" s="1" t="s">
        <v>367</v>
      </c>
      <c r="O506" s="1" t="s">
        <v>68</v>
      </c>
      <c r="P506" s="1" t="s">
        <v>265</v>
      </c>
      <c r="Q506" s="1" t="s">
        <v>31</v>
      </c>
    </row>
    <row r="507" spans="1:17" x14ac:dyDescent="0.2">
      <c r="A507" s="1" t="s">
        <v>481</v>
      </c>
      <c r="B507" s="1" t="s">
        <v>480</v>
      </c>
      <c r="C507" s="1" t="s">
        <v>24</v>
      </c>
      <c r="D507" s="24">
        <v>122.55</v>
      </c>
      <c r="E507" s="3">
        <f>Table1[[#This Row],[APRIL 2022 LIST PRICE ]]*0.075</f>
        <v>9.1912500000000001</v>
      </c>
      <c r="F507" s="3">
        <f>Table1[[#This Row],[APRIL 2022 LIST PRICE ]]+Table1[[#This Row],[Column1]]</f>
        <v>131.74125000000001</v>
      </c>
      <c r="G507" s="24">
        <f>Table1[[#This Row],[APRIL 2022 LIST PRICE ]]*(1-Table1[[#This Row],[DISCOPUNT %]])</f>
        <v>100.491</v>
      </c>
      <c r="H507" s="10">
        <v>0.18</v>
      </c>
      <c r="I507" s="3">
        <v>49.145609999999998</v>
      </c>
      <c r="J507" s="3">
        <f>Table1[[#This Row],[PRICE PROPOSAL]]-Table1[[#This Row],[COST]]</f>
        <v>51.345390000000002</v>
      </c>
      <c r="K507" s="10">
        <f>Table1[[#This Row],[PROFIT/LOSS]]/Table1[[#This Row],[PRICE PROPOSAL]]</f>
        <v>0.51094515926799422</v>
      </c>
      <c r="L507" s="1" t="s">
        <v>27</v>
      </c>
      <c r="M507" s="1" t="s">
        <v>176</v>
      </c>
      <c r="N507" s="1" t="s">
        <v>367</v>
      </c>
      <c r="O507" s="1" t="s">
        <v>68</v>
      </c>
      <c r="P507" s="1" t="s">
        <v>265</v>
      </c>
      <c r="Q507" s="1" t="s">
        <v>31</v>
      </c>
    </row>
    <row r="508" spans="1:17" x14ac:dyDescent="0.2">
      <c r="A508" s="1" t="s">
        <v>479</v>
      </c>
      <c r="B508" s="1" t="s">
        <v>478</v>
      </c>
      <c r="C508" s="1" t="s">
        <v>24</v>
      </c>
      <c r="D508" s="24">
        <v>127.925</v>
      </c>
      <c r="E508" s="3">
        <f>Table1[[#This Row],[APRIL 2022 LIST PRICE ]]*0.075</f>
        <v>9.5943749999999994</v>
      </c>
      <c r="F508" s="3">
        <f>Table1[[#This Row],[APRIL 2022 LIST PRICE ]]+Table1[[#This Row],[Column1]]</f>
        <v>137.519375</v>
      </c>
      <c r="G508" s="24">
        <f>Table1[[#This Row],[APRIL 2022 LIST PRICE ]]*(1-Table1[[#This Row],[DISCOPUNT %]])</f>
        <v>104.8985</v>
      </c>
      <c r="H508" s="10">
        <v>0.18</v>
      </c>
      <c r="I508" s="3">
        <v>69.337500000000006</v>
      </c>
      <c r="J508" s="3">
        <f>Table1[[#This Row],[PRICE PROPOSAL]]-Table1[[#This Row],[COST]]</f>
        <v>35.560999999999993</v>
      </c>
      <c r="K508" s="10">
        <f>Table1[[#This Row],[PROFIT/LOSS]]/Table1[[#This Row],[PRICE PROPOSAL]]</f>
        <v>0.33900389424062299</v>
      </c>
      <c r="L508" s="1" t="s">
        <v>27</v>
      </c>
      <c r="M508" s="1" t="s">
        <v>176</v>
      </c>
      <c r="N508" s="1" t="s">
        <v>367</v>
      </c>
      <c r="O508" s="1" t="s">
        <v>68</v>
      </c>
      <c r="P508" s="1" t="s">
        <v>265</v>
      </c>
      <c r="Q508" s="1" t="s">
        <v>31</v>
      </c>
    </row>
    <row r="509" spans="1:17" x14ac:dyDescent="0.2">
      <c r="A509" s="1" t="s">
        <v>477</v>
      </c>
      <c r="B509" s="1" t="s">
        <v>476</v>
      </c>
      <c r="C509" s="1" t="s">
        <v>24</v>
      </c>
      <c r="D509" s="24">
        <v>153.72499999999999</v>
      </c>
      <c r="E509" s="3">
        <f>Table1[[#This Row],[APRIL 2022 LIST PRICE ]]*0.075</f>
        <v>11.529375</v>
      </c>
      <c r="F509" s="3">
        <f>Table1[[#This Row],[APRIL 2022 LIST PRICE ]]+Table1[[#This Row],[Column1]]</f>
        <v>165.25437499999998</v>
      </c>
      <c r="G509" s="24">
        <f>Table1[[#This Row],[APRIL 2022 LIST PRICE ]]*(1-Table1[[#This Row],[DISCOPUNT %]])</f>
        <v>126.0545</v>
      </c>
      <c r="H509" s="10">
        <v>0.18</v>
      </c>
      <c r="I509" s="3">
        <v>82.947000000000003</v>
      </c>
      <c r="J509" s="3">
        <f>Table1[[#This Row],[PRICE PROPOSAL]]-Table1[[#This Row],[COST]]</f>
        <v>43.107500000000002</v>
      </c>
      <c r="K509" s="10">
        <f>Table1[[#This Row],[PROFIT/LOSS]]/Table1[[#This Row],[PRICE PROPOSAL]]</f>
        <v>0.34197509807265902</v>
      </c>
      <c r="L509" s="1" t="s">
        <v>27</v>
      </c>
      <c r="M509" s="1" t="s">
        <v>176</v>
      </c>
      <c r="N509" s="1" t="s">
        <v>367</v>
      </c>
      <c r="O509" s="1" t="s">
        <v>68</v>
      </c>
      <c r="P509" s="1" t="s">
        <v>265</v>
      </c>
      <c r="Q509" s="1" t="s">
        <v>31</v>
      </c>
    </row>
    <row r="510" spans="1:17" x14ac:dyDescent="0.2">
      <c r="A510" s="1" t="s">
        <v>465</v>
      </c>
      <c r="B510" s="1" t="s">
        <v>464</v>
      </c>
      <c r="C510" s="1" t="s">
        <v>24</v>
      </c>
      <c r="D510" s="24">
        <v>113.95</v>
      </c>
      <c r="E510" s="3">
        <f>Table1[[#This Row],[APRIL 2022 LIST PRICE ]]*0.075</f>
        <v>8.5462500000000006</v>
      </c>
      <c r="F510" s="3">
        <f>Table1[[#This Row],[APRIL 2022 LIST PRICE ]]+Table1[[#This Row],[Column1]]</f>
        <v>122.49625</v>
      </c>
      <c r="G510" s="24">
        <f>Table1[[#This Row],[APRIL 2022 LIST PRICE ]]*(1-Table1[[#This Row],[DISCOPUNT %]])</f>
        <v>93.439000000000007</v>
      </c>
      <c r="H510" s="10">
        <v>0.18</v>
      </c>
      <c r="I510" s="3">
        <v>39.62565</v>
      </c>
      <c r="J510" s="3">
        <f>Table1[[#This Row],[PRICE PROPOSAL]]-Table1[[#This Row],[COST]]</f>
        <v>53.813350000000007</v>
      </c>
      <c r="K510" s="10">
        <f>Table1[[#This Row],[PROFIT/LOSS]]/Table1[[#This Row],[PRICE PROPOSAL]]</f>
        <v>0.57591958389965647</v>
      </c>
      <c r="L510" s="1" t="s">
        <v>27</v>
      </c>
      <c r="M510" s="1" t="s">
        <v>176</v>
      </c>
      <c r="N510" s="1" t="s">
        <v>248</v>
      </c>
      <c r="O510" s="1" t="s">
        <v>68</v>
      </c>
      <c r="P510" s="1" t="s">
        <v>265</v>
      </c>
      <c r="Q510" s="1" t="s">
        <v>31</v>
      </c>
    </row>
    <row r="511" spans="1:17" x14ac:dyDescent="0.2">
      <c r="A511" s="1" t="s">
        <v>463</v>
      </c>
      <c r="B511" s="1" t="s">
        <v>462</v>
      </c>
      <c r="C511" s="1" t="s">
        <v>177</v>
      </c>
      <c r="D511" s="24">
        <v>101.05</v>
      </c>
      <c r="E511" s="3">
        <f>Table1[[#This Row],[APRIL 2022 LIST PRICE ]]*0.075</f>
        <v>7.5787499999999994</v>
      </c>
      <c r="F511" s="3">
        <f>Table1[[#This Row],[APRIL 2022 LIST PRICE ]]+Table1[[#This Row],[Column1]]</f>
        <v>108.62875</v>
      </c>
      <c r="G511" s="24">
        <f>Table1[[#This Row],[APRIL 2022 LIST PRICE ]]*(1-Table1[[#This Row],[DISCOPUNT %]])</f>
        <v>82.861000000000004</v>
      </c>
      <c r="H511" s="10">
        <v>0.18</v>
      </c>
      <c r="I511" s="3">
        <v>69.844160000000002</v>
      </c>
      <c r="J511" s="3">
        <f>Table1[[#This Row],[PRICE PROPOSAL]]-Table1[[#This Row],[COST]]</f>
        <v>13.016840000000002</v>
      </c>
      <c r="K511" s="10">
        <f>Table1[[#This Row],[PROFIT/LOSS]]/Table1[[#This Row],[PRICE PROPOSAL]]</f>
        <v>0.15709248017764693</v>
      </c>
      <c r="L511" s="1" t="s">
        <v>27</v>
      </c>
      <c r="M511" s="1" t="s">
        <v>176</v>
      </c>
      <c r="N511" s="1" t="s">
        <v>248</v>
      </c>
      <c r="O511" s="1" t="s">
        <v>68</v>
      </c>
      <c r="P511" s="1" t="s">
        <v>265</v>
      </c>
      <c r="Q511" s="1" t="s">
        <v>31</v>
      </c>
    </row>
    <row r="512" spans="1:17" x14ac:dyDescent="0.2">
      <c r="A512" s="1" t="s">
        <v>429</v>
      </c>
      <c r="B512" s="1" t="s">
        <v>428</v>
      </c>
      <c r="C512" s="1" t="s">
        <v>177</v>
      </c>
      <c r="D512" s="24">
        <v>146.19999999999999</v>
      </c>
      <c r="E512" s="3">
        <f>Table1[[#This Row],[APRIL 2022 LIST PRICE ]]*0.075</f>
        <v>10.964999999999998</v>
      </c>
      <c r="F512" s="3">
        <f>Table1[[#This Row],[APRIL 2022 LIST PRICE ]]+Table1[[#This Row],[Column1]]</f>
        <v>157.16499999999999</v>
      </c>
      <c r="G512" s="24">
        <f>Table1[[#This Row],[APRIL 2022 LIST PRICE ]]*(1-Table1[[#This Row],[DISCOPUNT %]])</f>
        <v>119.884</v>
      </c>
      <c r="H512" s="10">
        <v>0.18</v>
      </c>
      <c r="I512" s="3">
        <v>69.789000000000001</v>
      </c>
      <c r="J512" s="3">
        <f>Table1[[#This Row],[PRICE PROPOSAL]]-Table1[[#This Row],[COST]]</f>
        <v>50.094999999999999</v>
      </c>
      <c r="K512" s="10">
        <f>Table1[[#This Row],[PROFIT/LOSS]]/Table1[[#This Row],[PRICE PROPOSAL]]</f>
        <v>0.41786226685796268</v>
      </c>
      <c r="L512" s="1" t="s">
        <v>27</v>
      </c>
      <c r="M512" s="1" t="s">
        <v>176</v>
      </c>
      <c r="N512" s="1" t="s">
        <v>367</v>
      </c>
      <c r="O512" s="1" t="s">
        <v>68</v>
      </c>
      <c r="P512" s="1" t="s">
        <v>265</v>
      </c>
      <c r="Q512" s="1" t="s">
        <v>31</v>
      </c>
    </row>
    <row r="513" spans="1:17" x14ac:dyDescent="0.2">
      <c r="A513" s="1" t="s">
        <v>427</v>
      </c>
      <c r="B513" s="1" t="s">
        <v>426</v>
      </c>
      <c r="C513" s="1" t="s">
        <v>177</v>
      </c>
      <c r="D513" s="24">
        <v>146.19999999999999</v>
      </c>
      <c r="E513" s="3">
        <f>Table1[[#This Row],[APRIL 2022 LIST PRICE ]]*0.075</f>
        <v>10.964999999999998</v>
      </c>
      <c r="F513" s="3">
        <f>Table1[[#This Row],[APRIL 2022 LIST PRICE ]]+Table1[[#This Row],[Column1]]</f>
        <v>157.16499999999999</v>
      </c>
      <c r="G513" s="24">
        <f>Table1[[#This Row],[APRIL 2022 LIST PRICE ]]*(1-Table1[[#This Row],[DISCOPUNT %]])</f>
        <v>119.884</v>
      </c>
      <c r="H513" s="10">
        <v>0.18</v>
      </c>
      <c r="I513" s="3">
        <v>85.91</v>
      </c>
      <c r="J513" s="3">
        <f>Table1[[#This Row],[PRICE PROPOSAL]]-Table1[[#This Row],[COST]]</f>
        <v>33.974000000000004</v>
      </c>
      <c r="K513" s="10">
        <f>Table1[[#This Row],[PROFIT/LOSS]]/Table1[[#This Row],[PRICE PROPOSAL]]</f>
        <v>0.28339061092389312</v>
      </c>
      <c r="L513" s="1" t="s">
        <v>27</v>
      </c>
      <c r="M513" s="1" t="s">
        <v>176</v>
      </c>
      <c r="N513" s="1" t="s">
        <v>367</v>
      </c>
      <c r="O513" s="1" t="s">
        <v>68</v>
      </c>
      <c r="P513" s="1" t="s">
        <v>265</v>
      </c>
      <c r="Q513" s="1" t="s">
        <v>31</v>
      </c>
    </row>
    <row r="514" spans="1:17" x14ac:dyDescent="0.2">
      <c r="A514" s="1" t="s">
        <v>423</v>
      </c>
      <c r="B514" s="1" t="s">
        <v>422</v>
      </c>
      <c r="C514" s="1" t="s">
        <v>177</v>
      </c>
      <c r="D514" s="24">
        <v>146.19999999999999</v>
      </c>
      <c r="E514" s="3">
        <f>Table1[[#This Row],[APRIL 2022 LIST PRICE ]]*0.075</f>
        <v>10.964999999999998</v>
      </c>
      <c r="F514" s="3">
        <f>Table1[[#This Row],[APRIL 2022 LIST PRICE ]]+Table1[[#This Row],[Column1]]</f>
        <v>157.16499999999999</v>
      </c>
      <c r="G514" s="24">
        <f>Table1[[#This Row],[APRIL 2022 LIST PRICE ]]*(1-Table1[[#This Row],[DISCOPUNT %]])</f>
        <v>119.884</v>
      </c>
      <c r="H514" s="10">
        <v>0.18</v>
      </c>
      <c r="I514" s="3">
        <v>92.01</v>
      </c>
      <c r="J514" s="3">
        <f>Table1[[#This Row],[PRICE PROPOSAL]]-Table1[[#This Row],[COST]]</f>
        <v>27.873999999999995</v>
      </c>
      <c r="K514" s="10">
        <f>Table1[[#This Row],[PROFIT/LOSS]]/Table1[[#This Row],[PRICE PROPOSAL]]</f>
        <v>0.23250809115478291</v>
      </c>
      <c r="L514" s="1" t="s">
        <v>27</v>
      </c>
      <c r="M514" s="1" t="s">
        <v>176</v>
      </c>
      <c r="N514" s="1" t="s">
        <v>367</v>
      </c>
      <c r="O514" s="1" t="s">
        <v>68</v>
      </c>
      <c r="P514" s="1" t="s">
        <v>265</v>
      </c>
      <c r="Q514" s="1" t="s">
        <v>31</v>
      </c>
    </row>
    <row r="515" spans="1:17" x14ac:dyDescent="0.2">
      <c r="A515" s="1" t="s">
        <v>421</v>
      </c>
      <c r="B515" s="1" t="s">
        <v>420</v>
      </c>
      <c r="C515" s="1" t="s">
        <v>177</v>
      </c>
      <c r="D515" s="24">
        <v>73.099999999999994</v>
      </c>
      <c r="E515" s="3">
        <f>Table1[[#This Row],[APRIL 2022 LIST PRICE ]]*0.075</f>
        <v>5.482499999999999</v>
      </c>
      <c r="F515" s="3">
        <f>Table1[[#This Row],[APRIL 2022 LIST PRICE ]]+Table1[[#This Row],[Column1]]</f>
        <v>78.582499999999996</v>
      </c>
      <c r="G515" s="24">
        <f>Table1[[#This Row],[APRIL 2022 LIST PRICE ]]*(1-Table1[[#This Row],[DISCOPUNT %]])</f>
        <v>59.942</v>
      </c>
      <c r="H515" s="10">
        <v>0.18</v>
      </c>
      <c r="I515" s="3">
        <v>43.38</v>
      </c>
      <c r="J515" s="3">
        <f>Table1[[#This Row],[PRICE PROPOSAL]]-Table1[[#This Row],[COST]]</f>
        <v>16.561999999999998</v>
      </c>
      <c r="K515" s="10">
        <f>Table1[[#This Row],[PROFIT/LOSS]]/Table1[[#This Row],[PRICE PROPOSAL]]</f>
        <v>0.2763004237429515</v>
      </c>
      <c r="L515" s="1" t="s">
        <v>27</v>
      </c>
      <c r="M515" s="1" t="s">
        <v>176</v>
      </c>
      <c r="N515" s="1" t="s">
        <v>367</v>
      </c>
      <c r="O515" s="1" t="s">
        <v>68</v>
      </c>
      <c r="P515" s="1" t="s">
        <v>265</v>
      </c>
      <c r="Q515" s="1" t="s">
        <v>31</v>
      </c>
    </row>
    <row r="516" spans="1:17" x14ac:dyDescent="0.2">
      <c r="A516" s="1" t="s">
        <v>419</v>
      </c>
      <c r="B516" s="1" t="s">
        <v>418</v>
      </c>
      <c r="C516" s="1" t="s">
        <v>177</v>
      </c>
      <c r="D516" s="24">
        <v>146.19999999999999</v>
      </c>
      <c r="E516" s="3">
        <f>Table1[[#This Row],[APRIL 2022 LIST PRICE ]]*0.075</f>
        <v>10.964999999999998</v>
      </c>
      <c r="F516" s="3">
        <f>Table1[[#This Row],[APRIL 2022 LIST PRICE ]]+Table1[[#This Row],[Column1]]</f>
        <v>157.16499999999999</v>
      </c>
      <c r="G516" s="24">
        <f>Table1[[#This Row],[APRIL 2022 LIST PRICE ]]*(1-Table1[[#This Row],[DISCOPUNT %]])</f>
        <v>119.884</v>
      </c>
      <c r="H516" s="10">
        <v>0.18</v>
      </c>
      <c r="I516" s="3">
        <v>84.65</v>
      </c>
      <c r="J516" s="3">
        <f>Table1[[#This Row],[PRICE PROPOSAL]]-Table1[[#This Row],[COST]]</f>
        <v>35.233999999999995</v>
      </c>
      <c r="K516" s="10">
        <f>Table1[[#This Row],[PROFIT/LOSS]]/Table1[[#This Row],[PRICE PROPOSAL]]</f>
        <v>0.2939007707450535</v>
      </c>
      <c r="L516" s="1" t="s">
        <v>27</v>
      </c>
      <c r="M516" s="1" t="s">
        <v>176</v>
      </c>
      <c r="N516" s="1" t="s">
        <v>367</v>
      </c>
      <c r="O516" s="1" t="s">
        <v>68</v>
      </c>
      <c r="P516" s="1" t="s">
        <v>265</v>
      </c>
      <c r="Q516" s="1" t="s">
        <v>31</v>
      </c>
    </row>
    <row r="517" spans="1:17" x14ac:dyDescent="0.2">
      <c r="A517" s="1" t="s">
        <v>413</v>
      </c>
      <c r="B517" s="1" t="s">
        <v>412</v>
      </c>
      <c r="C517" s="1" t="s">
        <v>177</v>
      </c>
      <c r="D517" s="24">
        <v>139.75</v>
      </c>
      <c r="E517" s="3">
        <f>Table1[[#This Row],[APRIL 2022 LIST PRICE ]]*0.075</f>
        <v>10.481249999999999</v>
      </c>
      <c r="F517" s="3">
        <f>Table1[[#This Row],[APRIL 2022 LIST PRICE ]]+Table1[[#This Row],[Column1]]</f>
        <v>150.23124999999999</v>
      </c>
      <c r="G517" s="24">
        <f>Table1[[#This Row],[APRIL 2022 LIST PRICE ]]*(1-Table1[[#This Row],[DISCOPUNT %]])</f>
        <v>114.59500000000001</v>
      </c>
      <c r="H517" s="10">
        <v>0.18</v>
      </c>
      <c r="I517" s="3">
        <v>85.73</v>
      </c>
      <c r="J517" s="3">
        <f>Table1[[#This Row],[PRICE PROPOSAL]]-Table1[[#This Row],[COST]]</f>
        <v>28.865000000000009</v>
      </c>
      <c r="K517" s="10">
        <f>Table1[[#This Row],[PROFIT/LOSS]]/Table1[[#This Row],[PRICE PROPOSAL]]</f>
        <v>0.25188708058815834</v>
      </c>
      <c r="L517" s="1" t="s">
        <v>27</v>
      </c>
      <c r="M517" s="1" t="s">
        <v>176</v>
      </c>
      <c r="N517" s="1" t="s">
        <v>367</v>
      </c>
      <c r="O517" s="1" t="s">
        <v>68</v>
      </c>
      <c r="P517" s="1" t="s">
        <v>265</v>
      </c>
      <c r="Q517" s="1" t="s">
        <v>31</v>
      </c>
    </row>
    <row r="518" spans="1:17" x14ac:dyDescent="0.2">
      <c r="A518" s="1" t="s">
        <v>379</v>
      </c>
      <c r="B518" s="1" t="s">
        <v>378</v>
      </c>
      <c r="C518" s="1" t="s">
        <v>24</v>
      </c>
      <c r="D518" s="24">
        <v>61.274999999999999</v>
      </c>
      <c r="E518" s="3">
        <f>Table1[[#This Row],[APRIL 2022 LIST PRICE ]]*0.075</f>
        <v>4.5956250000000001</v>
      </c>
      <c r="F518" s="3">
        <f>Table1[[#This Row],[APRIL 2022 LIST PRICE ]]+Table1[[#This Row],[Column1]]</f>
        <v>65.870625000000004</v>
      </c>
      <c r="G518" s="24">
        <f>Table1[[#This Row],[APRIL 2022 LIST PRICE ]]*(1-Table1[[#This Row],[DISCOPUNT %]])</f>
        <v>50.2455</v>
      </c>
      <c r="H518" s="10">
        <v>0.18</v>
      </c>
      <c r="I518" s="3">
        <v>9.2899999999999991</v>
      </c>
      <c r="J518" s="3">
        <f>Table1[[#This Row],[PRICE PROPOSAL]]-Table1[[#This Row],[COST]]</f>
        <v>40.955500000000001</v>
      </c>
      <c r="K518" s="10">
        <f>Table1[[#This Row],[PROFIT/LOSS]]/Table1[[#This Row],[PRICE PROPOSAL]]</f>
        <v>0.81510782060084985</v>
      </c>
      <c r="L518" s="1" t="s">
        <v>27</v>
      </c>
      <c r="M518" s="1" t="s">
        <v>176</v>
      </c>
      <c r="N518" s="1" t="s">
        <v>325</v>
      </c>
      <c r="O518" s="1" t="s">
        <v>330</v>
      </c>
      <c r="P518" s="1" t="s">
        <v>265</v>
      </c>
      <c r="Q518" s="1" t="s">
        <v>31</v>
      </c>
    </row>
    <row r="519" spans="1:17" x14ac:dyDescent="0.2">
      <c r="A519" s="1" t="s">
        <v>377</v>
      </c>
      <c r="B519" s="1" t="s">
        <v>376</v>
      </c>
      <c r="C519" s="1" t="s">
        <v>177</v>
      </c>
      <c r="D519" s="24">
        <v>529.97500000000002</v>
      </c>
      <c r="E519" s="3">
        <f>Table1[[#This Row],[APRIL 2022 LIST PRICE ]]*0.075</f>
        <v>39.748125000000002</v>
      </c>
      <c r="F519" s="3">
        <f>Table1[[#This Row],[APRIL 2022 LIST PRICE ]]+Table1[[#This Row],[Column1]]</f>
        <v>569.72312499999998</v>
      </c>
      <c r="G519" s="24">
        <f>Table1[[#This Row],[APRIL 2022 LIST PRICE ]]*(1-Table1[[#This Row],[DISCOPUNT %]])</f>
        <v>434.57950000000005</v>
      </c>
      <c r="H519" s="10">
        <v>0.18</v>
      </c>
      <c r="I519" s="3">
        <v>111.99</v>
      </c>
      <c r="J519" s="3">
        <f>Table1[[#This Row],[PRICE PROPOSAL]]-Table1[[#This Row],[COST]]</f>
        <v>322.58950000000004</v>
      </c>
      <c r="K519" s="10">
        <f>Table1[[#This Row],[PROFIT/LOSS]]/Table1[[#This Row],[PRICE PROPOSAL]]</f>
        <v>0.74230261666737618</v>
      </c>
      <c r="L519" s="1" t="s">
        <v>27</v>
      </c>
      <c r="M519" s="1" t="s">
        <v>176</v>
      </c>
      <c r="N519" s="1" t="s">
        <v>325</v>
      </c>
      <c r="O519" s="1" t="s">
        <v>330</v>
      </c>
      <c r="P519" s="1" t="s">
        <v>265</v>
      </c>
      <c r="Q519" s="1" t="s">
        <v>31</v>
      </c>
    </row>
    <row r="520" spans="1:17" x14ac:dyDescent="0.2">
      <c r="A520" s="1" t="s">
        <v>375</v>
      </c>
      <c r="B520" s="1" t="s">
        <v>374</v>
      </c>
      <c r="C520" s="1" t="s">
        <v>24</v>
      </c>
      <c r="D520" s="24">
        <v>82.775000000000006</v>
      </c>
      <c r="E520" s="3">
        <f>Table1[[#This Row],[APRIL 2022 LIST PRICE ]]*0.075</f>
        <v>6.2081249999999999</v>
      </c>
      <c r="F520" s="3">
        <f>Table1[[#This Row],[APRIL 2022 LIST PRICE ]]+Table1[[#This Row],[Column1]]</f>
        <v>88.983125000000001</v>
      </c>
      <c r="G520" s="24">
        <f>Table1[[#This Row],[APRIL 2022 LIST PRICE ]]*(1-Table1[[#This Row],[DISCOPUNT %]])</f>
        <v>67.875500000000017</v>
      </c>
      <c r="H520" s="10">
        <v>0.18</v>
      </c>
      <c r="I520" s="3">
        <v>46.54</v>
      </c>
      <c r="J520" s="3">
        <f>Table1[[#This Row],[PRICE PROPOSAL]]-Table1[[#This Row],[COST]]</f>
        <v>21.335500000000017</v>
      </c>
      <c r="K520" s="10">
        <f>Table1[[#This Row],[PROFIT/LOSS]]/Table1[[#This Row],[PRICE PROPOSAL]]</f>
        <v>0.31433285942645006</v>
      </c>
      <c r="L520" s="1" t="s">
        <v>27</v>
      </c>
      <c r="M520" s="1" t="s">
        <v>176</v>
      </c>
      <c r="N520" s="1" t="s">
        <v>367</v>
      </c>
      <c r="O520" s="1" t="s">
        <v>68</v>
      </c>
      <c r="P520" s="1" t="s">
        <v>265</v>
      </c>
      <c r="Q520" s="1" t="s">
        <v>31</v>
      </c>
    </row>
    <row r="521" spans="1:17" x14ac:dyDescent="0.2">
      <c r="A521" s="1" t="s">
        <v>373</v>
      </c>
      <c r="B521" s="1" t="s">
        <v>372</v>
      </c>
      <c r="C521" s="1" t="s">
        <v>24</v>
      </c>
      <c r="D521" s="24">
        <v>366.57499999999999</v>
      </c>
      <c r="E521" s="3">
        <f>Table1[[#This Row],[APRIL 2022 LIST PRICE ]]*0.075</f>
        <v>27.493124999999999</v>
      </c>
      <c r="F521" s="3">
        <f>Table1[[#This Row],[APRIL 2022 LIST PRICE ]]+Table1[[#This Row],[Column1]]</f>
        <v>394.06812500000001</v>
      </c>
      <c r="G521" s="24">
        <f>Table1[[#This Row],[APRIL 2022 LIST PRICE ]]*(1-Table1[[#This Row],[DISCOPUNT %]])</f>
        <v>300.5915</v>
      </c>
      <c r="H521" s="10">
        <v>0.18</v>
      </c>
      <c r="I521" s="3">
        <v>132.70228</v>
      </c>
      <c r="J521" s="3">
        <f>Table1[[#This Row],[PRICE PROPOSAL]]-Table1[[#This Row],[COST]]</f>
        <v>167.88921999999999</v>
      </c>
      <c r="K521" s="10">
        <f>Table1[[#This Row],[PROFIT/LOSS]]/Table1[[#This Row],[PRICE PROPOSAL]]</f>
        <v>0.55852949933714024</v>
      </c>
      <c r="L521" s="1" t="s">
        <v>27</v>
      </c>
      <c r="M521" s="1" t="s">
        <v>176</v>
      </c>
      <c r="N521" s="1" t="s">
        <v>325</v>
      </c>
      <c r="O521" s="1" t="s">
        <v>346</v>
      </c>
      <c r="P521" s="1" t="s">
        <v>265</v>
      </c>
      <c r="Q521" s="1" t="s">
        <v>31</v>
      </c>
    </row>
    <row r="522" spans="1:17" x14ac:dyDescent="0.2">
      <c r="A522" s="1" t="s">
        <v>371</v>
      </c>
      <c r="B522" s="1" t="s">
        <v>370</v>
      </c>
      <c r="C522" s="1" t="s">
        <v>24</v>
      </c>
      <c r="D522" s="24">
        <v>68.8</v>
      </c>
      <c r="E522" s="3">
        <f>Table1[[#This Row],[APRIL 2022 LIST PRICE ]]*0.075</f>
        <v>5.1599999999999993</v>
      </c>
      <c r="F522" s="3">
        <f>Table1[[#This Row],[APRIL 2022 LIST PRICE ]]+Table1[[#This Row],[Column1]]</f>
        <v>73.959999999999994</v>
      </c>
      <c r="G522" s="24">
        <f>Table1[[#This Row],[APRIL 2022 LIST PRICE ]]*(1-Table1[[#This Row],[DISCOPUNT %]])</f>
        <v>56.416000000000004</v>
      </c>
      <c r="H522" s="10">
        <v>0.18</v>
      </c>
      <c r="I522" s="3">
        <v>21.742010000000001</v>
      </c>
      <c r="J522" s="3">
        <f>Table1[[#This Row],[PRICE PROPOSAL]]-Table1[[#This Row],[COST]]</f>
        <v>34.673990000000003</v>
      </c>
      <c r="K522" s="10">
        <f>Table1[[#This Row],[PROFIT/LOSS]]/Table1[[#This Row],[PRICE PROPOSAL]]</f>
        <v>0.61461269852524103</v>
      </c>
      <c r="L522" s="1" t="s">
        <v>27</v>
      </c>
      <c r="M522" s="1" t="s">
        <v>176</v>
      </c>
      <c r="N522" s="1" t="s">
        <v>325</v>
      </c>
      <c r="O522" s="1" t="s">
        <v>346</v>
      </c>
      <c r="P522" s="1" t="s">
        <v>265</v>
      </c>
      <c r="Q522" s="1" t="s">
        <v>31</v>
      </c>
    </row>
    <row r="523" spans="1:17" x14ac:dyDescent="0.2">
      <c r="A523" s="1" t="s">
        <v>366</v>
      </c>
      <c r="B523" s="1" t="s">
        <v>365</v>
      </c>
      <c r="C523" s="1" t="s">
        <v>24</v>
      </c>
      <c r="D523" s="24">
        <v>69.875</v>
      </c>
      <c r="E523" s="3">
        <f>Table1[[#This Row],[APRIL 2022 LIST PRICE ]]*0.075</f>
        <v>5.2406249999999996</v>
      </c>
      <c r="F523" s="3">
        <f>Table1[[#This Row],[APRIL 2022 LIST PRICE ]]+Table1[[#This Row],[Column1]]</f>
        <v>75.115624999999994</v>
      </c>
      <c r="G523" s="24">
        <f>Table1[[#This Row],[APRIL 2022 LIST PRICE ]]*(1-Table1[[#This Row],[DISCOPUNT %]])</f>
        <v>57.297500000000007</v>
      </c>
      <c r="H523" s="10">
        <v>0.18</v>
      </c>
      <c r="I523" s="3">
        <v>7.2049599999999998</v>
      </c>
      <c r="J523" s="3">
        <f>Table1[[#This Row],[PRICE PROPOSAL]]-Table1[[#This Row],[COST]]</f>
        <v>50.092540000000007</v>
      </c>
      <c r="K523" s="10">
        <f>Table1[[#This Row],[PROFIT/LOSS]]/Table1[[#This Row],[PRICE PROPOSAL]]</f>
        <v>0.87425350146166936</v>
      </c>
      <c r="L523" s="1" t="s">
        <v>27</v>
      </c>
      <c r="M523" s="1" t="s">
        <v>176</v>
      </c>
      <c r="N523" s="1" t="s">
        <v>325</v>
      </c>
      <c r="O523" s="1" t="s">
        <v>346</v>
      </c>
      <c r="P523" s="1" t="s">
        <v>265</v>
      </c>
      <c r="Q523" s="1" t="s">
        <v>31</v>
      </c>
    </row>
    <row r="524" spans="1:17" x14ac:dyDescent="0.2">
      <c r="A524" s="1" t="s">
        <v>364</v>
      </c>
      <c r="B524" s="1" t="s">
        <v>363</v>
      </c>
      <c r="C524" s="1" t="s">
        <v>177</v>
      </c>
      <c r="D524" s="24">
        <v>289.17500000000001</v>
      </c>
      <c r="E524" s="3">
        <f>Table1[[#This Row],[APRIL 2022 LIST PRICE ]]*0.075</f>
        <v>21.688124999999999</v>
      </c>
      <c r="F524" s="3">
        <f>Table1[[#This Row],[APRIL 2022 LIST PRICE ]]+Table1[[#This Row],[Column1]]</f>
        <v>310.86312500000003</v>
      </c>
      <c r="G524" s="24">
        <f>Table1[[#This Row],[APRIL 2022 LIST PRICE ]]*(1-Table1[[#This Row],[DISCOPUNT %]])</f>
        <v>237.12350000000004</v>
      </c>
      <c r="H524" s="10">
        <v>0.18</v>
      </c>
      <c r="I524" s="3">
        <v>64.998019999999997</v>
      </c>
      <c r="J524" s="3">
        <f>Table1[[#This Row],[PRICE PROPOSAL]]-Table1[[#This Row],[COST]]</f>
        <v>172.12548000000004</v>
      </c>
      <c r="K524" s="10">
        <f>Table1[[#This Row],[PROFIT/LOSS]]/Table1[[#This Row],[PRICE PROPOSAL]]</f>
        <v>0.72588958918032165</v>
      </c>
      <c r="L524" s="1" t="s">
        <v>27</v>
      </c>
      <c r="M524" s="1" t="s">
        <v>176</v>
      </c>
      <c r="N524" s="1" t="s">
        <v>325</v>
      </c>
      <c r="O524" s="1" t="s">
        <v>346</v>
      </c>
      <c r="P524" s="1" t="s">
        <v>265</v>
      </c>
      <c r="Q524" s="1" t="s">
        <v>31</v>
      </c>
    </row>
    <row r="525" spans="1:17" x14ac:dyDescent="0.2">
      <c r="A525" s="1" t="s">
        <v>358</v>
      </c>
      <c r="B525" s="1" t="s">
        <v>357</v>
      </c>
      <c r="C525" s="1" t="s">
        <v>24</v>
      </c>
      <c r="D525" s="24">
        <v>514.92499999999995</v>
      </c>
      <c r="E525" s="3">
        <f>Table1[[#This Row],[APRIL 2022 LIST PRICE ]]*0.075</f>
        <v>38.619374999999998</v>
      </c>
      <c r="F525" s="3">
        <f>Table1[[#This Row],[APRIL 2022 LIST PRICE ]]+Table1[[#This Row],[Column1]]</f>
        <v>553.54437499999995</v>
      </c>
      <c r="G525" s="24">
        <f>Table1[[#This Row],[APRIL 2022 LIST PRICE ]]*(1-Table1[[#This Row],[DISCOPUNT %]])</f>
        <v>422.23849999999999</v>
      </c>
      <c r="H525" s="10">
        <v>0.18</v>
      </c>
      <c r="I525" s="3">
        <v>113.05225</v>
      </c>
      <c r="J525" s="3">
        <f>Table1[[#This Row],[PRICE PROPOSAL]]-Table1[[#This Row],[COST]]</f>
        <v>309.18624999999997</v>
      </c>
      <c r="K525" s="10">
        <f>Table1[[#This Row],[PROFIT/LOSS]]/Table1[[#This Row],[PRICE PROPOSAL]]</f>
        <v>0.73225499332723087</v>
      </c>
      <c r="L525" s="1" t="s">
        <v>27</v>
      </c>
      <c r="M525" s="1" t="s">
        <v>176</v>
      </c>
      <c r="N525" s="1" t="s">
        <v>325</v>
      </c>
      <c r="O525" s="1" t="s">
        <v>324</v>
      </c>
      <c r="P525" s="1" t="s">
        <v>265</v>
      </c>
      <c r="Q525" s="1" t="s">
        <v>31</v>
      </c>
    </row>
    <row r="526" spans="1:17" x14ac:dyDescent="0.2">
      <c r="A526" s="1" t="s">
        <v>356</v>
      </c>
      <c r="B526" s="1" t="s">
        <v>355</v>
      </c>
      <c r="C526" s="1" t="s">
        <v>24</v>
      </c>
      <c r="D526" s="24">
        <v>59.125</v>
      </c>
      <c r="E526" s="3">
        <f>Table1[[#This Row],[APRIL 2022 LIST PRICE ]]*0.075</f>
        <v>4.4343750000000002</v>
      </c>
      <c r="F526" s="3">
        <f>Table1[[#This Row],[APRIL 2022 LIST PRICE ]]+Table1[[#This Row],[Column1]]</f>
        <v>63.559375000000003</v>
      </c>
      <c r="G526" s="24">
        <f>Table1[[#This Row],[APRIL 2022 LIST PRICE ]]*(1-Table1[[#This Row],[DISCOPUNT %]])</f>
        <v>48.482500000000002</v>
      </c>
      <c r="H526" s="10">
        <v>0.18</v>
      </c>
      <c r="I526" s="3">
        <v>11.08</v>
      </c>
      <c r="J526" s="3">
        <f>Table1[[#This Row],[PRICE PROPOSAL]]-Table1[[#This Row],[COST]]</f>
        <v>37.402500000000003</v>
      </c>
      <c r="K526" s="10">
        <f>Table1[[#This Row],[PROFIT/LOSS]]/Table1[[#This Row],[PRICE PROPOSAL]]</f>
        <v>0.77146393028412319</v>
      </c>
      <c r="L526" s="1" t="s">
        <v>27</v>
      </c>
      <c r="M526" s="1" t="s">
        <v>176</v>
      </c>
      <c r="N526" s="1" t="s">
        <v>325</v>
      </c>
      <c r="O526" s="1" t="s">
        <v>324</v>
      </c>
      <c r="P526" s="1" t="s">
        <v>265</v>
      </c>
      <c r="Q526" s="1" t="s">
        <v>31</v>
      </c>
    </row>
    <row r="527" spans="1:17" x14ac:dyDescent="0.2">
      <c r="A527" s="1" t="s">
        <v>354</v>
      </c>
      <c r="B527" s="1" t="s">
        <v>353</v>
      </c>
      <c r="C527" s="1" t="s">
        <v>24</v>
      </c>
      <c r="D527" s="24">
        <v>747.125</v>
      </c>
      <c r="E527" s="3">
        <f>Table1[[#This Row],[APRIL 2022 LIST PRICE ]]*0.075</f>
        <v>56.034374999999997</v>
      </c>
      <c r="F527" s="3">
        <f>Table1[[#This Row],[APRIL 2022 LIST PRICE ]]+Table1[[#This Row],[Column1]]</f>
        <v>803.15937499999995</v>
      </c>
      <c r="G527" s="24">
        <f>Table1[[#This Row],[APRIL 2022 LIST PRICE ]]*(1-Table1[[#This Row],[DISCOPUNT %]])</f>
        <v>612.64250000000004</v>
      </c>
      <c r="H527" s="10">
        <v>0.18</v>
      </c>
      <c r="I527" s="3">
        <v>187.37031999999999</v>
      </c>
      <c r="J527" s="3">
        <f>Table1[[#This Row],[PRICE PROPOSAL]]-Table1[[#This Row],[COST]]</f>
        <v>425.27218000000005</v>
      </c>
      <c r="K527" s="10">
        <f>Table1[[#This Row],[PROFIT/LOSS]]/Table1[[#This Row],[PRICE PROPOSAL]]</f>
        <v>0.69416042798206135</v>
      </c>
      <c r="L527" s="1" t="s">
        <v>27</v>
      </c>
      <c r="M527" s="1" t="s">
        <v>176</v>
      </c>
      <c r="N527" s="1" t="s">
        <v>325</v>
      </c>
      <c r="O527" s="1" t="s">
        <v>324</v>
      </c>
      <c r="P527" s="1" t="s">
        <v>265</v>
      </c>
      <c r="Q527" s="1" t="s">
        <v>31</v>
      </c>
    </row>
    <row r="528" spans="1:17" x14ac:dyDescent="0.2">
      <c r="A528" s="1" t="s">
        <v>352</v>
      </c>
      <c r="B528" s="1" t="s">
        <v>351</v>
      </c>
      <c r="C528" s="1" t="s">
        <v>177</v>
      </c>
      <c r="D528" s="24">
        <v>69.875</v>
      </c>
      <c r="E528" s="3">
        <f>Table1[[#This Row],[APRIL 2022 LIST PRICE ]]*0.075</f>
        <v>5.2406249999999996</v>
      </c>
      <c r="F528" s="3">
        <f>Table1[[#This Row],[APRIL 2022 LIST PRICE ]]+Table1[[#This Row],[Column1]]</f>
        <v>75.115624999999994</v>
      </c>
      <c r="G528" s="24">
        <f>Table1[[#This Row],[APRIL 2022 LIST PRICE ]]*(1-Table1[[#This Row],[DISCOPUNT %]])</f>
        <v>57.297500000000007</v>
      </c>
      <c r="H528" s="10">
        <v>0.18</v>
      </c>
      <c r="I528" s="3">
        <v>14.44186</v>
      </c>
      <c r="J528" s="3">
        <f>Table1[[#This Row],[PRICE PROPOSAL]]-Table1[[#This Row],[COST]]</f>
        <v>42.855640000000008</v>
      </c>
      <c r="K528" s="10">
        <f>Table1[[#This Row],[PROFIT/LOSS]]/Table1[[#This Row],[PRICE PROPOSAL]]</f>
        <v>0.74794956149919289</v>
      </c>
      <c r="L528" s="1" t="s">
        <v>27</v>
      </c>
      <c r="M528" s="1" t="s">
        <v>176</v>
      </c>
      <c r="N528" s="1" t="s">
        <v>325</v>
      </c>
      <c r="O528" s="1" t="s">
        <v>324</v>
      </c>
      <c r="P528" s="1" t="s">
        <v>265</v>
      </c>
      <c r="Q528" s="1" t="s">
        <v>31</v>
      </c>
    </row>
    <row r="529" spans="1:17" x14ac:dyDescent="0.2">
      <c r="A529" s="1" t="s">
        <v>350</v>
      </c>
      <c r="B529" s="1" t="s">
        <v>349</v>
      </c>
      <c r="C529" s="1" t="s">
        <v>177</v>
      </c>
      <c r="D529" s="24">
        <v>61.274999999999999</v>
      </c>
      <c r="E529" s="3">
        <f>Table1[[#This Row],[APRIL 2022 LIST PRICE ]]*0.075</f>
        <v>4.5956250000000001</v>
      </c>
      <c r="F529" s="3">
        <f>Table1[[#This Row],[APRIL 2022 LIST PRICE ]]+Table1[[#This Row],[Column1]]</f>
        <v>65.870625000000004</v>
      </c>
      <c r="G529" s="24">
        <f>Table1[[#This Row],[APRIL 2022 LIST PRICE ]]*(1-Table1[[#This Row],[DISCOPUNT %]])</f>
        <v>50.2455</v>
      </c>
      <c r="H529" s="10">
        <v>0.18</v>
      </c>
      <c r="I529" s="3">
        <v>8.4919100000000007</v>
      </c>
      <c r="J529" s="3">
        <f>Table1[[#This Row],[PRICE PROPOSAL]]-Table1[[#This Row],[COST]]</f>
        <v>41.753590000000003</v>
      </c>
      <c r="K529" s="10">
        <f>Table1[[#This Row],[PROFIT/LOSS]]/Table1[[#This Row],[PRICE PROPOSAL]]</f>
        <v>0.83099163109134155</v>
      </c>
      <c r="L529" s="1" t="s">
        <v>27</v>
      </c>
      <c r="M529" s="1" t="s">
        <v>176</v>
      </c>
      <c r="N529" s="1" t="s">
        <v>325</v>
      </c>
      <c r="O529" s="1" t="s">
        <v>324</v>
      </c>
      <c r="P529" s="1" t="s">
        <v>265</v>
      </c>
      <c r="Q529" s="1" t="s">
        <v>31</v>
      </c>
    </row>
    <row r="530" spans="1:17" x14ac:dyDescent="0.2">
      <c r="A530" s="1" t="s">
        <v>348</v>
      </c>
      <c r="B530" s="1" t="s">
        <v>347</v>
      </c>
      <c r="C530" s="1" t="s">
        <v>24</v>
      </c>
      <c r="D530" s="24">
        <v>514.92499999999995</v>
      </c>
      <c r="E530" s="3">
        <f>Table1[[#This Row],[APRIL 2022 LIST PRICE ]]*0.075</f>
        <v>38.619374999999998</v>
      </c>
      <c r="F530" s="3">
        <f>Table1[[#This Row],[APRIL 2022 LIST PRICE ]]+Table1[[#This Row],[Column1]]</f>
        <v>553.54437499999995</v>
      </c>
      <c r="G530" s="24">
        <f>Table1[[#This Row],[APRIL 2022 LIST PRICE ]]*(1-Table1[[#This Row],[DISCOPUNT %]])</f>
        <v>422.23849999999999</v>
      </c>
      <c r="H530" s="10">
        <v>0.18</v>
      </c>
      <c r="I530" s="3">
        <v>114.56457</v>
      </c>
      <c r="J530" s="3">
        <f>Table1[[#This Row],[PRICE PROPOSAL]]-Table1[[#This Row],[COST]]</f>
        <v>307.67392999999998</v>
      </c>
      <c r="K530" s="10">
        <f>Table1[[#This Row],[PROFIT/LOSS]]/Table1[[#This Row],[PRICE PROPOSAL]]</f>
        <v>0.72867332088381331</v>
      </c>
      <c r="L530" s="1" t="s">
        <v>27</v>
      </c>
      <c r="M530" s="1" t="s">
        <v>176</v>
      </c>
      <c r="N530" s="1" t="s">
        <v>325</v>
      </c>
      <c r="O530" s="1" t="s">
        <v>324</v>
      </c>
      <c r="P530" s="1" t="s">
        <v>265</v>
      </c>
      <c r="Q530" s="1" t="s">
        <v>31</v>
      </c>
    </row>
    <row r="531" spans="1:17" x14ac:dyDescent="0.2">
      <c r="A531" s="1" t="s">
        <v>340</v>
      </c>
      <c r="B531" s="1" t="s">
        <v>339</v>
      </c>
      <c r="C531" s="1" t="s">
        <v>177</v>
      </c>
      <c r="D531" s="24">
        <v>289.17500000000001</v>
      </c>
      <c r="E531" s="3">
        <f>Table1[[#This Row],[APRIL 2022 LIST PRICE ]]*0.075</f>
        <v>21.688124999999999</v>
      </c>
      <c r="F531" s="3">
        <f>Table1[[#This Row],[APRIL 2022 LIST PRICE ]]+Table1[[#This Row],[Column1]]</f>
        <v>310.86312500000003</v>
      </c>
      <c r="G531" s="24">
        <f>Table1[[#This Row],[APRIL 2022 LIST PRICE ]]*(1-Table1[[#This Row],[DISCOPUNT %]])</f>
        <v>237.12350000000004</v>
      </c>
      <c r="H531" s="10">
        <v>0.18</v>
      </c>
      <c r="I531" s="3">
        <v>26.203340000000001</v>
      </c>
      <c r="J531" s="3">
        <f>Table1[[#This Row],[PRICE PROPOSAL]]-Table1[[#This Row],[COST]]</f>
        <v>210.92016000000004</v>
      </c>
      <c r="K531" s="10">
        <f>Table1[[#This Row],[PROFIT/LOSS]]/Table1[[#This Row],[PRICE PROPOSAL]]</f>
        <v>0.88949496781213166</v>
      </c>
      <c r="L531" s="1" t="s">
        <v>27</v>
      </c>
      <c r="M531" s="1" t="s">
        <v>176</v>
      </c>
      <c r="N531" s="1" t="s">
        <v>325</v>
      </c>
      <c r="O531" s="1" t="s">
        <v>346</v>
      </c>
      <c r="P531" s="1" t="s">
        <v>265</v>
      </c>
      <c r="Q531" s="1" t="s">
        <v>31</v>
      </c>
    </row>
    <row r="532" spans="1:17" x14ac:dyDescent="0.2">
      <c r="A532" s="1" t="s">
        <v>338</v>
      </c>
      <c r="B532" s="1" t="s">
        <v>337</v>
      </c>
      <c r="C532" s="1" t="s">
        <v>24</v>
      </c>
      <c r="D532" s="24">
        <v>69.875</v>
      </c>
      <c r="E532" s="3">
        <f>Table1[[#This Row],[APRIL 2022 LIST PRICE ]]*0.075</f>
        <v>5.2406249999999996</v>
      </c>
      <c r="F532" s="3">
        <f>Table1[[#This Row],[APRIL 2022 LIST PRICE ]]+Table1[[#This Row],[Column1]]</f>
        <v>75.115624999999994</v>
      </c>
      <c r="G532" s="24">
        <f>Table1[[#This Row],[APRIL 2022 LIST PRICE ]]*(1-Table1[[#This Row],[DISCOPUNT %]])</f>
        <v>57.297500000000007</v>
      </c>
      <c r="H532" s="10">
        <v>0.18</v>
      </c>
      <c r="I532" s="3">
        <v>10.16005</v>
      </c>
      <c r="J532" s="3">
        <f>Table1[[#This Row],[PRICE PROPOSAL]]-Table1[[#This Row],[COST]]</f>
        <v>47.137450000000008</v>
      </c>
      <c r="K532" s="10">
        <f>Table1[[#This Row],[PROFIT/LOSS]]/Table1[[#This Row],[PRICE PROPOSAL]]</f>
        <v>0.82267899995636817</v>
      </c>
      <c r="L532" s="1" t="s">
        <v>27</v>
      </c>
      <c r="M532" s="1" t="s">
        <v>176</v>
      </c>
      <c r="N532" s="1" t="s">
        <v>325</v>
      </c>
      <c r="O532" s="1" t="s">
        <v>346</v>
      </c>
      <c r="P532" s="1" t="s">
        <v>265</v>
      </c>
      <c r="Q532" s="1" t="s">
        <v>31</v>
      </c>
    </row>
    <row r="533" spans="1:17" x14ac:dyDescent="0.2">
      <c r="A533" s="1" t="s">
        <v>329</v>
      </c>
      <c r="B533" s="1" t="s">
        <v>328</v>
      </c>
      <c r="C533" s="1" t="s">
        <v>177</v>
      </c>
      <c r="D533" s="24">
        <v>747.125</v>
      </c>
      <c r="E533" s="3">
        <f>Table1[[#This Row],[APRIL 2022 LIST PRICE ]]*0.075</f>
        <v>56.034374999999997</v>
      </c>
      <c r="F533" s="3">
        <f>Table1[[#This Row],[APRIL 2022 LIST PRICE ]]+Table1[[#This Row],[Column1]]</f>
        <v>803.15937499999995</v>
      </c>
      <c r="G533" s="24">
        <f>Table1[[#This Row],[APRIL 2022 LIST PRICE ]]*(1-Table1[[#This Row],[DISCOPUNT %]])</f>
        <v>612.64250000000004</v>
      </c>
      <c r="H533" s="10">
        <v>0.18</v>
      </c>
      <c r="I533" s="3">
        <v>159.22737000000001</v>
      </c>
      <c r="J533" s="3">
        <f>Table1[[#This Row],[PRICE PROPOSAL]]-Table1[[#This Row],[COST]]</f>
        <v>453.41513000000003</v>
      </c>
      <c r="K533" s="10">
        <f>Table1[[#This Row],[PROFIT/LOSS]]/Table1[[#This Row],[PRICE PROPOSAL]]</f>
        <v>0.74009741407101204</v>
      </c>
      <c r="L533" s="1" t="s">
        <v>27</v>
      </c>
      <c r="M533" s="1" t="s">
        <v>176</v>
      </c>
      <c r="N533" s="1" t="s">
        <v>325</v>
      </c>
      <c r="O533" s="1" t="s">
        <v>324</v>
      </c>
      <c r="P533" s="1" t="s">
        <v>265</v>
      </c>
      <c r="Q533" s="1" t="s">
        <v>31</v>
      </c>
    </row>
    <row r="534" spans="1:17" x14ac:dyDescent="0.2">
      <c r="A534" s="1" t="s">
        <v>327</v>
      </c>
      <c r="B534" s="1" t="s">
        <v>326</v>
      </c>
      <c r="C534" s="1" t="s">
        <v>24</v>
      </c>
      <c r="D534" s="24">
        <v>69.875</v>
      </c>
      <c r="E534" s="3">
        <f>Table1[[#This Row],[APRIL 2022 LIST PRICE ]]*0.075</f>
        <v>5.2406249999999996</v>
      </c>
      <c r="F534" s="3">
        <f>Table1[[#This Row],[APRIL 2022 LIST PRICE ]]+Table1[[#This Row],[Column1]]</f>
        <v>75.115624999999994</v>
      </c>
      <c r="G534" s="24">
        <f>Table1[[#This Row],[APRIL 2022 LIST PRICE ]]*(1-Table1[[#This Row],[DISCOPUNT %]])</f>
        <v>57.297500000000007</v>
      </c>
      <c r="H534" s="10">
        <v>0.18</v>
      </c>
      <c r="I534" s="3">
        <v>13.779590000000001</v>
      </c>
      <c r="J534" s="3">
        <f>Table1[[#This Row],[PRICE PROPOSAL]]-Table1[[#This Row],[COST]]</f>
        <v>43.517910000000008</v>
      </c>
      <c r="K534" s="10">
        <f>Table1[[#This Row],[PROFIT/LOSS]]/Table1[[#This Row],[PRICE PROPOSAL]]</f>
        <v>0.75950800645752437</v>
      </c>
      <c r="L534" s="1" t="s">
        <v>27</v>
      </c>
      <c r="M534" s="1" t="s">
        <v>176</v>
      </c>
      <c r="N534" s="1" t="s">
        <v>325</v>
      </c>
      <c r="O534" s="1" t="s">
        <v>324</v>
      </c>
      <c r="P534" s="1" t="s">
        <v>265</v>
      </c>
      <c r="Q534" s="1" t="s">
        <v>31</v>
      </c>
    </row>
    <row r="535" spans="1:17" x14ac:dyDescent="0.2">
      <c r="A535" s="1" t="s">
        <v>345</v>
      </c>
      <c r="B535" s="1" t="s">
        <v>344</v>
      </c>
      <c r="C535" s="1" t="s">
        <v>177</v>
      </c>
      <c r="D535" s="24">
        <v>435.375</v>
      </c>
      <c r="E535" s="3">
        <f>Table1[[#This Row],[APRIL 2022 LIST PRICE ]]*0.075</f>
        <v>32.653124999999996</v>
      </c>
      <c r="F535" s="3">
        <f>Table1[[#This Row],[APRIL 2022 LIST PRICE ]]+Table1[[#This Row],[Column1]]</f>
        <v>468.02812499999999</v>
      </c>
      <c r="G535" s="24">
        <f>Table1[[#This Row],[APRIL 2022 LIST PRICE ]]*(1-Table1[[#This Row],[DISCOPUNT %]])</f>
        <v>357.00750000000005</v>
      </c>
      <c r="H535" s="10">
        <v>0.18</v>
      </c>
      <c r="I535" s="3">
        <v>92.283069999999995</v>
      </c>
      <c r="J535" s="3">
        <f>Table1[[#This Row],[PRICE PROPOSAL]]-Table1[[#This Row],[COST]]</f>
        <v>264.72443000000004</v>
      </c>
      <c r="K535" s="10">
        <f>Table1[[#This Row],[PROFIT/LOSS]]/Table1[[#This Row],[PRICE PROPOSAL]]</f>
        <v>0.74150943607627295</v>
      </c>
      <c r="L535" s="1" t="s">
        <v>27</v>
      </c>
      <c r="M535" s="1" t="s">
        <v>176</v>
      </c>
      <c r="N535" s="1" t="s">
        <v>325</v>
      </c>
      <c r="O535" s="1" t="s">
        <v>324</v>
      </c>
      <c r="P535" s="1" t="s">
        <v>265</v>
      </c>
      <c r="Q535" s="1" t="s">
        <v>31</v>
      </c>
    </row>
    <row r="536" spans="1:17" x14ac:dyDescent="0.2">
      <c r="A536" s="1" t="s">
        <v>343</v>
      </c>
      <c r="B536" s="1" t="s">
        <v>342</v>
      </c>
      <c r="C536" s="1" t="s">
        <v>24</v>
      </c>
      <c r="D536" s="24">
        <v>95.674999999999997</v>
      </c>
      <c r="E536" s="3">
        <f>Table1[[#This Row],[APRIL 2022 LIST PRICE ]]*0.075</f>
        <v>7.1756249999999993</v>
      </c>
      <c r="F536" s="3">
        <f>Table1[[#This Row],[APRIL 2022 LIST PRICE ]]+Table1[[#This Row],[Column1]]</f>
        <v>102.85062499999999</v>
      </c>
      <c r="G536" s="24">
        <f>Table1[[#This Row],[APRIL 2022 LIST PRICE ]]*(1-Table1[[#This Row],[DISCOPUNT %]])</f>
        <v>78.453500000000005</v>
      </c>
      <c r="H536" s="10">
        <v>0.18</v>
      </c>
      <c r="I536" s="3">
        <v>55.260539999999999</v>
      </c>
      <c r="J536" s="3">
        <f>Table1[[#This Row],[PRICE PROPOSAL]]-Table1[[#This Row],[COST]]</f>
        <v>23.192960000000006</v>
      </c>
      <c r="K536" s="10">
        <f>Table1[[#This Row],[PROFIT/LOSS]]/Table1[[#This Row],[PRICE PROPOSAL]]</f>
        <v>0.29562683627881492</v>
      </c>
      <c r="L536" s="1" t="s">
        <v>27</v>
      </c>
      <c r="M536" s="1" t="s">
        <v>176</v>
      </c>
      <c r="N536" s="1" t="s">
        <v>325</v>
      </c>
      <c r="O536" s="1" t="s">
        <v>324</v>
      </c>
      <c r="P536" s="1" t="s">
        <v>265</v>
      </c>
      <c r="Q536" s="1" t="s">
        <v>31</v>
      </c>
    </row>
    <row r="537" spans="1:17" x14ac:dyDescent="0.2">
      <c r="A537" s="1" t="s">
        <v>911</v>
      </c>
      <c r="B537" s="1" t="s">
        <v>910</v>
      </c>
      <c r="C537" s="1" t="s">
        <v>24</v>
      </c>
      <c r="D537" s="24">
        <v>583.72500000000002</v>
      </c>
      <c r="E537" s="3">
        <f>Table1[[#This Row],[APRIL 2022 LIST PRICE ]]*0.075</f>
        <v>43.779375000000002</v>
      </c>
      <c r="F537" s="3">
        <f>Table1[[#This Row],[APRIL 2022 LIST PRICE ]]+Table1[[#This Row],[Column1]]</f>
        <v>627.50437499999998</v>
      </c>
      <c r="G537" s="24">
        <f>Table1[[#This Row],[APRIL 2022 LIST PRICE ]]*(1-Table1[[#This Row],[DISCOPUNT %]])</f>
        <v>478.65450000000004</v>
      </c>
      <c r="H537" s="10">
        <v>0.18</v>
      </c>
      <c r="I537" s="3">
        <v>107.46004000000001</v>
      </c>
      <c r="J537" s="3">
        <f>Table1[[#This Row],[PRICE PROPOSAL]]-Table1[[#This Row],[COST]]</f>
        <v>371.19446000000005</v>
      </c>
      <c r="K537" s="10">
        <f>Table1[[#This Row],[PROFIT/LOSS]]/Table1[[#This Row],[PRICE PROPOSAL]]</f>
        <v>0.7754956027782044</v>
      </c>
      <c r="L537" s="1" t="s">
        <v>27</v>
      </c>
      <c r="M537" s="1" t="s">
        <v>176</v>
      </c>
      <c r="N537" s="1" t="s">
        <v>325</v>
      </c>
      <c r="O537" s="1" t="s">
        <v>330</v>
      </c>
      <c r="P537" s="1" t="s">
        <v>341</v>
      </c>
      <c r="Q537" s="1" t="s">
        <v>31</v>
      </c>
    </row>
    <row r="538" spans="1:17" x14ac:dyDescent="0.2">
      <c r="A538" s="1" t="s">
        <v>909</v>
      </c>
      <c r="B538" s="1" t="s">
        <v>908</v>
      </c>
      <c r="C538" s="1" t="s">
        <v>24</v>
      </c>
      <c r="D538" s="24">
        <v>66.650000000000006</v>
      </c>
      <c r="E538" s="3">
        <f>Table1[[#This Row],[APRIL 2022 LIST PRICE ]]*0.075</f>
        <v>4.9987500000000002</v>
      </c>
      <c r="F538" s="3">
        <f>Table1[[#This Row],[APRIL 2022 LIST PRICE ]]+Table1[[#This Row],[Column1]]</f>
        <v>71.648750000000007</v>
      </c>
      <c r="G538" s="24">
        <f>Table1[[#This Row],[APRIL 2022 LIST PRICE ]]*(1-Table1[[#This Row],[DISCOPUNT %]])</f>
        <v>54.653000000000006</v>
      </c>
      <c r="H538" s="10">
        <v>0.18</v>
      </c>
      <c r="I538" s="3">
        <v>7.9110300000000002</v>
      </c>
      <c r="J538" s="3">
        <f>Table1[[#This Row],[PRICE PROPOSAL]]-Table1[[#This Row],[COST]]</f>
        <v>46.741970000000009</v>
      </c>
      <c r="K538" s="10">
        <f>Table1[[#This Row],[PROFIT/LOSS]]/Table1[[#This Row],[PRICE PROPOSAL]]</f>
        <v>0.8552498490476278</v>
      </c>
      <c r="L538" s="1" t="s">
        <v>27</v>
      </c>
      <c r="M538" s="1" t="s">
        <v>176</v>
      </c>
      <c r="N538" s="1" t="s">
        <v>325</v>
      </c>
      <c r="O538" s="1" t="s">
        <v>330</v>
      </c>
      <c r="P538" s="1" t="s">
        <v>341</v>
      </c>
      <c r="Q538" s="1" t="s">
        <v>31</v>
      </c>
    </row>
    <row r="539" spans="1:17" x14ac:dyDescent="0.2">
      <c r="A539" s="1" t="s">
        <v>907</v>
      </c>
      <c r="B539" s="1" t="s">
        <v>906</v>
      </c>
      <c r="C539" s="1" t="s">
        <v>24</v>
      </c>
      <c r="D539" s="24">
        <v>395.6</v>
      </c>
      <c r="E539" s="3">
        <f>Table1[[#This Row],[APRIL 2022 LIST PRICE ]]*0.075</f>
        <v>29.67</v>
      </c>
      <c r="F539" s="3">
        <f>Table1[[#This Row],[APRIL 2022 LIST PRICE ]]+Table1[[#This Row],[Column1]]</f>
        <v>425.27000000000004</v>
      </c>
      <c r="G539" s="24">
        <f>Table1[[#This Row],[APRIL 2022 LIST PRICE ]]*(1-Table1[[#This Row],[DISCOPUNT %]])</f>
        <v>324.39200000000005</v>
      </c>
      <c r="H539" s="10">
        <v>0.18</v>
      </c>
      <c r="I539" s="3">
        <v>167.4</v>
      </c>
      <c r="J539" s="3">
        <f>Table1[[#This Row],[PRICE PROPOSAL]]-Table1[[#This Row],[COST]]</f>
        <v>156.99200000000005</v>
      </c>
      <c r="K539" s="10">
        <f>Table1[[#This Row],[PROFIT/LOSS]]/Table1[[#This Row],[PRICE PROPOSAL]]</f>
        <v>0.48395768083060009</v>
      </c>
      <c r="L539" s="1" t="s">
        <v>27</v>
      </c>
      <c r="M539" s="1" t="s">
        <v>176</v>
      </c>
      <c r="N539" s="1" t="s">
        <v>563</v>
      </c>
      <c r="O539" s="1" t="s">
        <v>562</v>
      </c>
      <c r="P539" s="1" t="s">
        <v>905</v>
      </c>
      <c r="Q539" s="1" t="s">
        <v>31</v>
      </c>
    </row>
    <row r="540" spans="1:17" x14ac:dyDescent="0.2">
      <c r="A540" s="1" t="s">
        <v>833</v>
      </c>
      <c r="B540" s="1" t="s">
        <v>832</v>
      </c>
      <c r="C540" s="1" t="s">
        <v>24</v>
      </c>
      <c r="D540" s="24">
        <v>456.875</v>
      </c>
      <c r="E540" s="3">
        <f>Table1[[#This Row],[APRIL 2022 LIST PRICE ]]*0.075</f>
        <v>34.265625</v>
      </c>
      <c r="F540" s="3">
        <f>Table1[[#This Row],[APRIL 2022 LIST PRICE ]]+Table1[[#This Row],[Column1]]</f>
        <v>491.140625</v>
      </c>
      <c r="G540" s="24">
        <f>Table1[[#This Row],[APRIL 2022 LIST PRICE ]]*(1-Table1[[#This Row],[DISCOPUNT %]])</f>
        <v>374.63750000000005</v>
      </c>
      <c r="H540" s="10">
        <v>0.18</v>
      </c>
      <c r="I540" s="3">
        <v>167.4</v>
      </c>
      <c r="J540" s="3">
        <f>Table1[[#This Row],[PRICE PROPOSAL]]-Table1[[#This Row],[COST]]</f>
        <v>207.23750000000004</v>
      </c>
      <c r="K540" s="10">
        <f>Table1[[#This Row],[PROFIT/LOSS]]/Table1[[#This Row],[PRICE PROPOSAL]]</f>
        <v>0.55316806246037842</v>
      </c>
      <c r="L540" s="1" t="s">
        <v>27</v>
      </c>
      <c r="M540" s="1" t="s">
        <v>176</v>
      </c>
      <c r="N540" s="1" t="s">
        <v>563</v>
      </c>
      <c r="O540" s="1" t="s">
        <v>562</v>
      </c>
      <c r="P540" s="1" t="s">
        <v>905</v>
      </c>
      <c r="Q540" s="1" t="s">
        <v>31</v>
      </c>
    </row>
    <row r="541" spans="1:17" x14ac:dyDescent="0.2">
      <c r="A541" s="1" t="s">
        <v>207</v>
      </c>
      <c r="B541" s="1" t="s">
        <v>206</v>
      </c>
      <c r="C541" s="1" t="s">
        <v>177</v>
      </c>
      <c r="D541" s="24">
        <v>541.79999999999995</v>
      </c>
      <c r="E541" s="3">
        <f>Table1[[#This Row],[APRIL 2022 LIST PRICE ]]*0.075</f>
        <v>40.634999999999998</v>
      </c>
      <c r="F541" s="3">
        <f>Table1[[#This Row],[APRIL 2022 LIST PRICE ]]+Table1[[#This Row],[Column1]]</f>
        <v>582.43499999999995</v>
      </c>
      <c r="G541" s="24">
        <f>Table1[[#This Row],[APRIL 2022 LIST PRICE ]]*(1-Table1[[#This Row],[DISCOPUNT %]])</f>
        <v>444.27600000000001</v>
      </c>
      <c r="H541" s="10">
        <v>0.18</v>
      </c>
      <c r="I541" s="3">
        <v>226.8</v>
      </c>
      <c r="J541" s="3">
        <f>Table1[[#This Row],[PRICE PROPOSAL]]-Table1[[#This Row],[COST]]</f>
        <v>217.476</v>
      </c>
      <c r="K541" s="10">
        <f>Table1[[#This Row],[PROFIT/LOSS]]/Table1[[#This Row],[PRICE PROPOSAL]]</f>
        <v>0.48950652297220643</v>
      </c>
      <c r="L541" s="1" t="s">
        <v>27</v>
      </c>
      <c r="M541" s="1" t="s">
        <v>176</v>
      </c>
      <c r="N541" s="1" t="s">
        <v>563</v>
      </c>
      <c r="O541" s="1" t="s">
        <v>562</v>
      </c>
      <c r="P541" s="1" t="s">
        <v>905</v>
      </c>
      <c r="Q541" s="1" t="s">
        <v>31</v>
      </c>
    </row>
    <row r="542" spans="1:17" x14ac:dyDescent="0.2">
      <c r="A542" s="1" t="s">
        <v>203</v>
      </c>
      <c r="B542" s="1" t="s">
        <v>202</v>
      </c>
      <c r="C542" s="1" t="s">
        <v>177</v>
      </c>
      <c r="D542" s="24">
        <v>78.474999999999994</v>
      </c>
      <c r="E542" s="3">
        <f>Table1[[#This Row],[APRIL 2022 LIST PRICE ]]*0.075</f>
        <v>5.8856249999999992</v>
      </c>
      <c r="F542" s="3">
        <f>Table1[[#This Row],[APRIL 2022 LIST PRICE ]]+Table1[[#This Row],[Column1]]</f>
        <v>84.360624999999999</v>
      </c>
      <c r="G542" s="24">
        <f>Table1[[#This Row],[APRIL 2022 LIST PRICE ]]*(1-Table1[[#This Row],[DISCOPUNT %]])</f>
        <v>64.349500000000006</v>
      </c>
      <c r="H542" s="10">
        <v>0.18</v>
      </c>
      <c r="I542" s="3">
        <v>33.728400000000001</v>
      </c>
      <c r="J542" s="3">
        <f>Table1[[#This Row],[PRICE PROPOSAL]]-Table1[[#This Row],[COST]]</f>
        <v>30.621100000000006</v>
      </c>
      <c r="K542" s="10">
        <f>Table1[[#This Row],[PROFIT/LOSS]]/Table1[[#This Row],[PRICE PROPOSAL]]</f>
        <v>0.4758560672577099</v>
      </c>
      <c r="L542" s="1" t="s">
        <v>27</v>
      </c>
      <c r="M542" s="1" t="s">
        <v>176</v>
      </c>
      <c r="N542" s="1" t="s">
        <v>831</v>
      </c>
      <c r="O542" s="1" t="s">
        <v>538</v>
      </c>
      <c r="P542" s="1" t="s">
        <v>174</v>
      </c>
      <c r="Q542" s="1" t="s">
        <v>31</v>
      </c>
    </row>
    <row r="543" spans="1:17" x14ac:dyDescent="0.2">
      <c r="A543" s="1" t="s">
        <v>201</v>
      </c>
      <c r="B543" s="1" t="s">
        <v>200</v>
      </c>
      <c r="C543" s="1" t="s">
        <v>177</v>
      </c>
      <c r="D543" s="24">
        <v>212.85</v>
      </c>
      <c r="E543" s="3">
        <f>Table1[[#This Row],[APRIL 2022 LIST PRICE ]]*0.075</f>
        <v>15.963749999999999</v>
      </c>
      <c r="F543" s="3">
        <f>Table1[[#This Row],[APRIL 2022 LIST PRICE ]]+Table1[[#This Row],[Column1]]</f>
        <v>228.81375</v>
      </c>
      <c r="G543" s="24">
        <f>Table1[[#This Row],[APRIL 2022 LIST PRICE ]]*(1-Table1[[#This Row],[DISCOPUNT %]])</f>
        <v>174.53700000000001</v>
      </c>
      <c r="H543" s="10">
        <v>0.18</v>
      </c>
      <c r="I543" s="3">
        <v>87.263999999999996</v>
      </c>
      <c r="J543" s="3">
        <f>Table1[[#This Row],[PRICE PROPOSAL]]-Table1[[#This Row],[COST]]</f>
        <v>87.27300000000001</v>
      </c>
      <c r="K543" s="10">
        <f>Table1[[#This Row],[PROFIT/LOSS]]/Table1[[#This Row],[PRICE PROPOSAL]]</f>
        <v>0.50002578249883978</v>
      </c>
      <c r="L543" s="1" t="s">
        <v>27</v>
      </c>
      <c r="M543" s="1" t="s">
        <v>176</v>
      </c>
      <c r="N543" s="1" t="s">
        <v>175</v>
      </c>
      <c r="O543" s="1" t="s">
        <v>175</v>
      </c>
      <c r="P543" s="1" t="s">
        <v>174</v>
      </c>
      <c r="Q543" s="1" t="s">
        <v>31</v>
      </c>
    </row>
    <row r="544" spans="1:17" x14ac:dyDescent="0.2">
      <c r="A544" s="1" t="s">
        <v>199</v>
      </c>
      <c r="B544" s="1" t="s">
        <v>198</v>
      </c>
      <c r="C544" s="1" t="s">
        <v>177</v>
      </c>
      <c r="D544" s="24">
        <v>212.85</v>
      </c>
      <c r="E544" s="3">
        <f>Table1[[#This Row],[APRIL 2022 LIST PRICE ]]*0.075</f>
        <v>15.963749999999999</v>
      </c>
      <c r="F544" s="3">
        <f>Table1[[#This Row],[APRIL 2022 LIST PRICE ]]+Table1[[#This Row],[Column1]]</f>
        <v>228.81375</v>
      </c>
      <c r="G544" s="24">
        <f>Table1[[#This Row],[APRIL 2022 LIST PRICE ]]*(1-Table1[[#This Row],[DISCOPUNT %]])</f>
        <v>174.53700000000001</v>
      </c>
      <c r="H544" s="10">
        <v>0.18</v>
      </c>
      <c r="I544" s="3">
        <v>87.263999999999996</v>
      </c>
      <c r="J544" s="3">
        <f>Table1[[#This Row],[PRICE PROPOSAL]]-Table1[[#This Row],[COST]]</f>
        <v>87.27300000000001</v>
      </c>
      <c r="K544" s="10">
        <f>Table1[[#This Row],[PROFIT/LOSS]]/Table1[[#This Row],[PRICE PROPOSAL]]</f>
        <v>0.50002578249883978</v>
      </c>
      <c r="L544" s="1" t="s">
        <v>27</v>
      </c>
      <c r="M544" s="1" t="s">
        <v>176</v>
      </c>
      <c r="N544" s="1" t="s">
        <v>175</v>
      </c>
      <c r="O544" s="1" t="s">
        <v>175</v>
      </c>
      <c r="P544" s="1" t="s">
        <v>174</v>
      </c>
      <c r="Q544" s="1" t="s">
        <v>31</v>
      </c>
    </row>
    <row r="545" spans="1:17" x14ac:dyDescent="0.2">
      <c r="A545" s="1" t="s">
        <v>197</v>
      </c>
      <c r="B545" s="1" t="s">
        <v>196</v>
      </c>
      <c r="C545" s="1" t="s">
        <v>177</v>
      </c>
      <c r="D545" s="24">
        <v>201.02500000000001</v>
      </c>
      <c r="E545" s="3">
        <f>Table1[[#This Row],[APRIL 2022 LIST PRICE ]]*0.075</f>
        <v>15.076874999999999</v>
      </c>
      <c r="F545" s="3">
        <f>Table1[[#This Row],[APRIL 2022 LIST PRICE ]]+Table1[[#This Row],[Column1]]</f>
        <v>216.10187500000001</v>
      </c>
      <c r="G545" s="24">
        <f>Table1[[#This Row],[APRIL 2022 LIST PRICE ]]*(1-Table1[[#This Row],[DISCOPUNT %]])</f>
        <v>164.84050000000002</v>
      </c>
      <c r="H545" s="10">
        <v>0.18</v>
      </c>
      <c r="I545" s="3">
        <v>81.81</v>
      </c>
      <c r="J545" s="3">
        <f>Table1[[#This Row],[PRICE PROPOSAL]]-Table1[[#This Row],[COST]]</f>
        <v>83.030500000000018</v>
      </c>
      <c r="K545" s="10">
        <f>Table1[[#This Row],[PROFIT/LOSS]]/Table1[[#This Row],[PRICE PROPOSAL]]</f>
        <v>0.50370206350987778</v>
      </c>
      <c r="L545" s="1" t="s">
        <v>27</v>
      </c>
      <c r="M545" s="1" t="s">
        <v>176</v>
      </c>
      <c r="N545" s="1" t="s">
        <v>175</v>
      </c>
      <c r="O545" s="1" t="s">
        <v>175</v>
      </c>
      <c r="P545" s="1" t="s">
        <v>174</v>
      </c>
      <c r="Q545" s="1" t="s">
        <v>31</v>
      </c>
    </row>
    <row r="546" spans="1:17" x14ac:dyDescent="0.2">
      <c r="A546" s="1" t="s">
        <v>195</v>
      </c>
      <c r="B546" s="1" t="s">
        <v>194</v>
      </c>
      <c r="C546" s="1" t="s">
        <v>177</v>
      </c>
      <c r="D546" s="24">
        <v>212.85</v>
      </c>
      <c r="E546" s="3">
        <f>Table1[[#This Row],[APRIL 2022 LIST PRICE ]]*0.075</f>
        <v>15.963749999999999</v>
      </c>
      <c r="F546" s="3">
        <f>Table1[[#This Row],[APRIL 2022 LIST PRICE ]]+Table1[[#This Row],[Column1]]</f>
        <v>228.81375</v>
      </c>
      <c r="G546" s="24">
        <f>Table1[[#This Row],[APRIL 2022 LIST PRICE ]]*(1-Table1[[#This Row],[DISCOPUNT %]])</f>
        <v>174.53700000000001</v>
      </c>
      <c r="H546" s="10">
        <v>0.18</v>
      </c>
      <c r="I546" s="3">
        <v>87.263999999999996</v>
      </c>
      <c r="J546" s="3">
        <f>Table1[[#This Row],[PRICE PROPOSAL]]-Table1[[#This Row],[COST]]</f>
        <v>87.27300000000001</v>
      </c>
      <c r="K546" s="10">
        <f>Table1[[#This Row],[PROFIT/LOSS]]/Table1[[#This Row],[PRICE PROPOSAL]]</f>
        <v>0.50002578249883978</v>
      </c>
      <c r="L546" s="1" t="s">
        <v>27</v>
      </c>
      <c r="M546" s="1" t="s">
        <v>176</v>
      </c>
      <c r="N546" s="1" t="s">
        <v>175</v>
      </c>
      <c r="O546" s="1" t="s">
        <v>175</v>
      </c>
      <c r="P546" s="1" t="s">
        <v>174</v>
      </c>
      <c r="Q546" s="1" t="s">
        <v>31</v>
      </c>
    </row>
    <row r="547" spans="1:17" x14ac:dyDescent="0.2">
      <c r="A547" s="1" t="s">
        <v>191</v>
      </c>
      <c r="B547" s="1" t="s">
        <v>190</v>
      </c>
      <c r="C547" s="1" t="s">
        <v>177</v>
      </c>
      <c r="D547" s="24">
        <v>225.75</v>
      </c>
      <c r="E547" s="3">
        <f>Table1[[#This Row],[APRIL 2022 LIST PRICE ]]*0.075</f>
        <v>16.931249999999999</v>
      </c>
      <c r="F547" s="3">
        <f>Table1[[#This Row],[APRIL 2022 LIST PRICE ]]+Table1[[#This Row],[Column1]]</f>
        <v>242.68125000000001</v>
      </c>
      <c r="G547" s="24">
        <f>Table1[[#This Row],[APRIL 2022 LIST PRICE ]]*(1-Table1[[#This Row],[DISCOPUNT %]])</f>
        <v>185.11500000000001</v>
      </c>
      <c r="H547" s="10">
        <v>0.18</v>
      </c>
      <c r="I547" s="3">
        <v>110.97</v>
      </c>
      <c r="J547" s="3">
        <f>Table1[[#This Row],[PRICE PROPOSAL]]-Table1[[#This Row],[COST]]</f>
        <v>74.14500000000001</v>
      </c>
      <c r="K547" s="10">
        <f>Table1[[#This Row],[PROFIT/LOSS]]/Table1[[#This Row],[PRICE PROPOSAL]]</f>
        <v>0.40053480269021963</v>
      </c>
      <c r="L547" s="1" t="s">
        <v>27</v>
      </c>
      <c r="M547" s="1" t="s">
        <v>176</v>
      </c>
      <c r="N547" s="1" t="s">
        <v>175</v>
      </c>
      <c r="O547" s="1" t="s">
        <v>175</v>
      </c>
      <c r="P547" s="1" t="s">
        <v>174</v>
      </c>
      <c r="Q547" s="1" t="s">
        <v>31</v>
      </c>
    </row>
    <row r="548" spans="1:17" x14ac:dyDescent="0.2">
      <c r="A548" s="1" t="s">
        <v>189</v>
      </c>
      <c r="B548" s="1" t="s">
        <v>188</v>
      </c>
      <c r="C548" s="1" t="s">
        <v>177</v>
      </c>
      <c r="D548" s="24">
        <v>237.57499999999999</v>
      </c>
      <c r="E548" s="3">
        <f>Table1[[#This Row],[APRIL 2022 LIST PRICE ]]*0.075</f>
        <v>17.818124999999998</v>
      </c>
      <c r="F548" s="3">
        <f>Table1[[#This Row],[APRIL 2022 LIST PRICE ]]+Table1[[#This Row],[Column1]]</f>
        <v>255.393125</v>
      </c>
      <c r="G548" s="24">
        <f>Table1[[#This Row],[APRIL 2022 LIST PRICE ]]*(1-Table1[[#This Row],[DISCOPUNT %]])</f>
        <v>194.8115</v>
      </c>
      <c r="H548" s="10">
        <v>0.18</v>
      </c>
      <c r="I548" s="3">
        <v>118.36799999999999</v>
      </c>
      <c r="J548" s="3">
        <f>Table1[[#This Row],[PRICE PROPOSAL]]-Table1[[#This Row],[COST]]</f>
        <v>76.4435</v>
      </c>
      <c r="K548" s="10">
        <f>Table1[[#This Row],[PROFIT/LOSS]]/Table1[[#This Row],[PRICE PROPOSAL]]</f>
        <v>0.39239726607515474</v>
      </c>
      <c r="L548" s="1" t="s">
        <v>27</v>
      </c>
      <c r="M548" s="1" t="s">
        <v>176</v>
      </c>
      <c r="N548" s="1" t="s">
        <v>175</v>
      </c>
      <c r="O548" s="1" t="s">
        <v>175</v>
      </c>
      <c r="P548" s="1" t="s">
        <v>174</v>
      </c>
      <c r="Q548" s="1" t="s">
        <v>31</v>
      </c>
    </row>
    <row r="549" spans="1:17" x14ac:dyDescent="0.2">
      <c r="A549" s="1" t="s">
        <v>187</v>
      </c>
      <c r="B549" s="1" t="s">
        <v>186</v>
      </c>
      <c r="C549" s="1" t="s">
        <v>177</v>
      </c>
      <c r="D549" s="24">
        <v>237.57499999999999</v>
      </c>
      <c r="E549" s="3">
        <f>Table1[[#This Row],[APRIL 2022 LIST PRICE ]]*0.075</f>
        <v>17.818124999999998</v>
      </c>
      <c r="F549" s="3">
        <f>Table1[[#This Row],[APRIL 2022 LIST PRICE ]]+Table1[[#This Row],[Column1]]</f>
        <v>255.393125</v>
      </c>
      <c r="G549" s="24">
        <f>Table1[[#This Row],[APRIL 2022 LIST PRICE ]]*(1-Table1[[#This Row],[DISCOPUNT %]])</f>
        <v>194.8115</v>
      </c>
      <c r="H549" s="10">
        <v>0.18</v>
      </c>
      <c r="I549" s="3">
        <v>118.36799999999999</v>
      </c>
      <c r="J549" s="3">
        <f>Table1[[#This Row],[PRICE PROPOSAL]]-Table1[[#This Row],[COST]]</f>
        <v>76.4435</v>
      </c>
      <c r="K549" s="10">
        <f>Table1[[#This Row],[PROFIT/LOSS]]/Table1[[#This Row],[PRICE PROPOSAL]]</f>
        <v>0.39239726607515474</v>
      </c>
      <c r="L549" s="1" t="s">
        <v>27</v>
      </c>
      <c r="M549" s="1" t="s">
        <v>176</v>
      </c>
      <c r="N549" s="1" t="s">
        <v>175</v>
      </c>
      <c r="O549" s="1" t="s">
        <v>175</v>
      </c>
      <c r="P549" s="1" t="s">
        <v>174</v>
      </c>
      <c r="Q549" s="1" t="s">
        <v>31</v>
      </c>
    </row>
    <row r="550" spans="1:17" x14ac:dyDescent="0.2">
      <c r="A550" s="1" t="s">
        <v>185</v>
      </c>
      <c r="B550" s="1" t="s">
        <v>184</v>
      </c>
      <c r="C550" s="1" t="s">
        <v>177</v>
      </c>
      <c r="D550" s="24">
        <v>274.125</v>
      </c>
      <c r="E550" s="3">
        <f>Table1[[#This Row],[APRIL 2022 LIST PRICE ]]*0.075</f>
        <v>20.559374999999999</v>
      </c>
      <c r="F550" s="3">
        <f>Table1[[#This Row],[APRIL 2022 LIST PRICE ]]+Table1[[#This Row],[Column1]]</f>
        <v>294.68437499999999</v>
      </c>
      <c r="G550" s="24">
        <f>Table1[[#This Row],[APRIL 2022 LIST PRICE ]]*(1-Table1[[#This Row],[DISCOPUNT %]])</f>
        <v>224.78250000000003</v>
      </c>
      <c r="H550" s="10">
        <v>0.18</v>
      </c>
      <c r="I550" s="3">
        <v>134.78399999999999</v>
      </c>
      <c r="J550" s="3">
        <f>Table1[[#This Row],[PRICE PROPOSAL]]-Table1[[#This Row],[COST]]</f>
        <v>89.998500000000035</v>
      </c>
      <c r="K550" s="10">
        <f>Table1[[#This Row],[PROFIT/LOSS]]/Table1[[#This Row],[PRICE PROPOSAL]]</f>
        <v>0.40038036768876589</v>
      </c>
      <c r="L550" s="1" t="s">
        <v>27</v>
      </c>
      <c r="M550" s="1" t="s">
        <v>176</v>
      </c>
      <c r="N550" s="1" t="s">
        <v>175</v>
      </c>
      <c r="O550" s="1" t="s">
        <v>175</v>
      </c>
      <c r="P550" s="1" t="s">
        <v>174</v>
      </c>
      <c r="Q550" s="1" t="s">
        <v>31</v>
      </c>
    </row>
    <row r="551" spans="1:17" x14ac:dyDescent="0.2">
      <c r="A551" s="1" t="s">
        <v>183</v>
      </c>
      <c r="B551" s="1" t="s">
        <v>182</v>
      </c>
      <c r="C551" s="1" t="s">
        <v>177</v>
      </c>
      <c r="D551" s="24">
        <v>225.75</v>
      </c>
      <c r="E551" s="3">
        <f>Table1[[#This Row],[APRIL 2022 LIST PRICE ]]*0.075</f>
        <v>16.931249999999999</v>
      </c>
      <c r="F551" s="3">
        <f>Table1[[#This Row],[APRIL 2022 LIST PRICE ]]+Table1[[#This Row],[Column1]]</f>
        <v>242.68125000000001</v>
      </c>
      <c r="G551" s="24">
        <f>Table1[[#This Row],[APRIL 2022 LIST PRICE ]]*(1-Table1[[#This Row],[DISCOPUNT %]])</f>
        <v>185.11500000000001</v>
      </c>
      <c r="H551" s="10">
        <v>0.18</v>
      </c>
      <c r="I551" s="3">
        <v>110.97</v>
      </c>
      <c r="J551" s="3">
        <f>Table1[[#This Row],[PRICE PROPOSAL]]-Table1[[#This Row],[COST]]</f>
        <v>74.14500000000001</v>
      </c>
      <c r="K551" s="10">
        <f>Table1[[#This Row],[PROFIT/LOSS]]/Table1[[#This Row],[PRICE PROPOSAL]]</f>
        <v>0.40053480269021963</v>
      </c>
      <c r="L551" s="1" t="s">
        <v>27</v>
      </c>
      <c r="M551" s="1" t="s">
        <v>176</v>
      </c>
      <c r="N551" s="1" t="s">
        <v>175</v>
      </c>
      <c r="O551" s="1" t="s">
        <v>175</v>
      </c>
      <c r="P551" s="1" t="s">
        <v>174</v>
      </c>
      <c r="Q551" s="1" t="s">
        <v>31</v>
      </c>
    </row>
    <row r="552" spans="1:17" x14ac:dyDescent="0.2">
      <c r="A552" s="1" t="s">
        <v>181</v>
      </c>
      <c r="B552" s="1" t="s">
        <v>180</v>
      </c>
      <c r="C552" s="1" t="s">
        <v>177</v>
      </c>
      <c r="D552" s="24">
        <v>237.57499999999999</v>
      </c>
      <c r="E552" s="3">
        <f>Table1[[#This Row],[APRIL 2022 LIST PRICE ]]*0.075</f>
        <v>17.818124999999998</v>
      </c>
      <c r="F552" s="3">
        <f>Table1[[#This Row],[APRIL 2022 LIST PRICE ]]+Table1[[#This Row],[Column1]]</f>
        <v>255.393125</v>
      </c>
      <c r="G552" s="24">
        <f>Table1[[#This Row],[APRIL 2022 LIST PRICE ]]*(1-Table1[[#This Row],[DISCOPUNT %]])</f>
        <v>194.8115</v>
      </c>
      <c r="H552" s="10">
        <v>0.18</v>
      </c>
      <c r="I552" s="3">
        <v>118.36799999999999</v>
      </c>
      <c r="J552" s="3">
        <f>Table1[[#This Row],[PRICE PROPOSAL]]-Table1[[#This Row],[COST]]</f>
        <v>76.4435</v>
      </c>
      <c r="K552" s="10">
        <f>Table1[[#This Row],[PROFIT/LOSS]]/Table1[[#This Row],[PRICE PROPOSAL]]</f>
        <v>0.39239726607515474</v>
      </c>
      <c r="L552" s="1" t="s">
        <v>27</v>
      </c>
      <c r="M552" s="1" t="s">
        <v>176</v>
      </c>
      <c r="N552" s="1" t="s">
        <v>175</v>
      </c>
      <c r="O552" s="1" t="s">
        <v>175</v>
      </c>
      <c r="P552" s="1" t="s">
        <v>174</v>
      </c>
      <c r="Q552" s="1" t="s">
        <v>31</v>
      </c>
    </row>
    <row r="553" spans="1:17" x14ac:dyDescent="0.2">
      <c r="A553" s="1" t="s">
        <v>179</v>
      </c>
      <c r="B553" s="1" t="s">
        <v>178</v>
      </c>
      <c r="C553" s="1" t="s">
        <v>177</v>
      </c>
      <c r="D553" s="24">
        <v>274.125</v>
      </c>
      <c r="E553" s="3">
        <f>Table1[[#This Row],[APRIL 2022 LIST PRICE ]]*0.075</f>
        <v>20.559374999999999</v>
      </c>
      <c r="F553" s="3">
        <f>Table1[[#This Row],[APRIL 2022 LIST PRICE ]]+Table1[[#This Row],[Column1]]</f>
        <v>294.68437499999999</v>
      </c>
      <c r="G553" s="24">
        <f>Table1[[#This Row],[APRIL 2022 LIST PRICE ]]*(1-Table1[[#This Row],[DISCOPUNT %]])</f>
        <v>224.78250000000003</v>
      </c>
      <c r="H553" s="10">
        <v>0.18</v>
      </c>
      <c r="I553" s="3">
        <v>134.78399999999999</v>
      </c>
      <c r="J553" s="3">
        <f>Table1[[#This Row],[PRICE PROPOSAL]]-Table1[[#This Row],[COST]]</f>
        <v>89.998500000000035</v>
      </c>
      <c r="K553" s="10">
        <f>Table1[[#This Row],[PROFIT/LOSS]]/Table1[[#This Row],[PRICE PROPOSAL]]</f>
        <v>0.40038036768876589</v>
      </c>
      <c r="L553" s="1" t="s">
        <v>27</v>
      </c>
      <c r="M553" s="1" t="s">
        <v>176</v>
      </c>
      <c r="N553" s="1" t="s">
        <v>175</v>
      </c>
      <c r="O553" s="1" t="s">
        <v>175</v>
      </c>
      <c r="P553" s="1" t="s">
        <v>174</v>
      </c>
      <c r="Q553" s="1" t="s">
        <v>31</v>
      </c>
    </row>
    <row r="554" spans="1:17" x14ac:dyDescent="0.2">
      <c r="A554" s="1" t="s">
        <v>473</v>
      </c>
      <c r="B554" s="1" t="s">
        <v>472</v>
      </c>
      <c r="C554" s="1" t="s">
        <v>24</v>
      </c>
      <c r="D554" s="24">
        <v>298.85000000000002</v>
      </c>
      <c r="E554" s="3">
        <f>Table1[[#This Row],[APRIL 2022 LIST PRICE ]]*0.075</f>
        <v>22.41375</v>
      </c>
      <c r="F554" s="3">
        <f>Table1[[#This Row],[APRIL 2022 LIST PRICE ]]+Table1[[#This Row],[Column1]]</f>
        <v>321.26375000000002</v>
      </c>
      <c r="G554" s="24">
        <f>Table1[[#This Row],[APRIL 2022 LIST PRICE ]]*(1-Table1[[#This Row],[DISCOPUNT %]])</f>
        <v>245.05700000000004</v>
      </c>
      <c r="H554" s="10">
        <v>0.18</v>
      </c>
      <c r="I554" s="3">
        <v>147.41999999999999</v>
      </c>
      <c r="J554" s="3">
        <f>Table1[[#This Row],[PRICE PROPOSAL]]-Table1[[#This Row],[COST]]</f>
        <v>97.637000000000057</v>
      </c>
      <c r="K554" s="10">
        <f>Table1[[#This Row],[PROFIT/LOSS]]/Table1[[#This Row],[PRICE PROPOSAL]]</f>
        <v>0.39842567239458593</v>
      </c>
      <c r="L554" s="1" t="s">
        <v>27</v>
      </c>
      <c r="M554" s="1" t="s">
        <v>176</v>
      </c>
      <c r="N554" s="1" t="s">
        <v>175</v>
      </c>
      <c r="O554" s="1" t="s">
        <v>175</v>
      </c>
      <c r="P554" s="1" t="s">
        <v>174</v>
      </c>
      <c r="Q554" s="1" t="s">
        <v>31</v>
      </c>
    </row>
    <row r="555" spans="1:17" x14ac:dyDescent="0.2">
      <c r="A555" s="1" t="s">
        <v>471</v>
      </c>
      <c r="B555" s="1" t="s">
        <v>470</v>
      </c>
      <c r="C555" s="1" t="s">
        <v>24</v>
      </c>
      <c r="D555" s="24">
        <v>322.5</v>
      </c>
      <c r="E555" s="3">
        <f>Table1[[#This Row],[APRIL 2022 LIST PRICE ]]*0.075</f>
        <v>24.1875</v>
      </c>
      <c r="F555" s="3">
        <f>Table1[[#This Row],[APRIL 2022 LIST PRICE ]]+Table1[[#This Row],[Column1]]</f>
        <v>346.6875</v>
      </c>
      <c r="G555" s="24">
        <f>Table1[[#This Row],[APRIL 2022 LIST PRICE ]]*(1-Table1[[#This Row],[DISCOPUNT %]])</f>
        <v>264.45000000000005</v>
      </c>
      <c r="H555" s="10">
        <v>0.18</v>
      </c>
      <c r="I555" s="3">
        <v>157.24799999999999</v>
      </c>
      <c r="J555" s="3">
        <f>Table1[[#This Row],[PRICE PROPOSAL]]-Table1[[#This Row],[COST]]</f>
        <v>107.20200000000006</v>
      </c>
      <c r="K555" s="10">
        <f>Table1[[#This Row],[PROFIT/LOSS]]/Table1[[#This Row],[PRICE PROPOSAL]]</f>
        <v>0.40537719795802624</v>
      </c>
      <c r="L555" s="1" t="s">
        <v>27</v>
      </c>
      <c r="M555" s="1" t="s">
        <v>176</v>
      </c>
      <c r="N555" s="1" t="s">
        <v>175</v>
      </c>
      <c r="O555" s="1" t="s">
        <v>175</v>
      </c>
      <c r="P555" s="1" t="s">
        <v>174</v>
      </c>
      <c r="Q555" s="1" t="s">
        <v>31</v>
      </c>
    </row>
    <row r="556" spans="1:17" x14ac:dyDescent="0.2">
      <c r="A556" s="1" t="s">
        <v>469</v>
      </c>
      <c r="B556" s="1" t="s">
        <v>468</v>
      </c>
      <c r="C556" s="1" t="s">
        <v>24</v>
      </c>
      <c r="D556" s="24">
        <v>177.375</v>
      </c>
      <c r="E556" s="3">
        <f>Table1[[#This Row],[APRIL 2022 LIST PRICE ]]*0.075</f>
        <v>13.303125</v>
      </c>
      <c r="F556" s="3">
        <f>Table1[[#This Row],[APRIL 2022 LIST PRICE ]]+Table1[[#This Row],[Column1]]</f>
        <v>190.67812499999999</v>
      </c>
      <c r="G556" s="24">
        <f>Table1[[#This Row],[APRIL 2022 LIST PRICE ]]*(1-Table1[[#This Row],[DISCOPUNT %]])</f>
        <v>145.44750000000002</v>
      </c>
      <c r="H556" s="10">
        <v>0.18</v>
      </c>
      <c r="I556" s="3">
        <v>86.955910000000003</v>
      </c>
      <c r="J556" s="3">
        <f>Table1[[#This Row],[PRICE PROPOSAL]]-Table1[[#This Row],[COST]]</f>
        <v>58.491590000000016</v>
      </c>
      <c r="K556" s="10">
        <f>Table1[[#This Row],[PROFIT/LOSS]]/Table1[[#This Row],[PRICE PROPOSAL]]</f>
        <v>0.40214916034995452</v>
      </c>
      <c r="L556" s="1" t="s">
        <v>27</v>
      </c>
      <c r="M556" s="1" t="s">
        <v>176</v>
      </c>
      <c r="N556" s="1" t="s">
        <v>248</v>
      </c>
      <c r="O556" s="1" t="s">
        <v>68</v>
      </c>
      <c r="P556" s="1" t="s">
        <v>436</v>
      </c>
      <c r="Q556" s="1" t="s">
        <v>31</v>
      </c>
    </row>
    <row r="557" spans="1:17" x14ac:dyDescent="0.2">
      <c r="A557" s="1" t="s">
        <v>467</v>
      </c>
      <c r="B557" s="1" t="s">
        <v>466</v>
      </c>
      <c r="C557" s="1" t="s">
        <v>177</v>
      </c>
      <c r="D557" s="24">
        <v>126.85</v>
      </c>
      <c r="E557" s="3">
        <f>Table1[[#This Row],[APRIL 2022 LIST PRICE ]]*0.075</f>
        <v>9.5137499999999999</v>
      </c>
      <c r="F557" s="3">
        <f>Table1[[#This Row],[APRIL 2022 LIST PRICE ]]+Table1[[#This Row],[Column1]]</f>
        <v>136.36374999999998</v>
      </c>
      <c r="G557" s="24">
        <f>Table1[[#This Row],[APRIL 2022 LIST PRICE ]]*(1-Table1[[#This Row],[DISCOPUNT %]])</f>
        <v>104.01700000000001</v>
      </c>
      <c r="H557" s="10">
        <v>0.18</v>
      </c>
      <c r="I557" s="3">
        <v>56.878799999999998</v>
      </c>
      <c r="J557" s="3">
        <f>Table1[[#This Row],[PRICE PROPOSAL]]-Table1[[#This Row],[COST]]</f>
        <v>47.138200000000012</v>
      </c>
      <c r="K557" s="10">
        <f>Table1[[#This Row],[PROFIT/LOSS]]/Table1[[#This Row],[PRICE PROPOSAL]]</f>
        <v>0.45317784592903088</v>
      </c>
      <c r="L557" s="1" t="s">
        <v>27</v>
      </c>
      <c r="M557" s="1" t="s">
        <v>176</v>
      </c>
      <c r="N557" s="1" t="s">
        <v>248</v>
      </c>
      <c r="O557" s="1" t="s">
        <v>68</v>
      </c>
      <c r="P557" s="1" t="s">
        <v>436</v>
      </c>
      <c r="Q557" s="1" t="s">
        <v>31</v>
      </c>
    </row>
    <row r="558" spans="1:17" x14ac:dyDescent="0.2">
      <c r="A558" s="1" t="s">
        <v>461</v>
      </c>
      <c r="B558" s="1" t="s">
        <v>460</v>
      </c>
      <c r="C558" s="1" t="s">
        <v>24</v>
      </c>
      <c r="D558" s="24">
        <v>177.375</v>
      </c>
      <c r="E558" s="3">
        <f>Table1[[#This Row],[APRIL 2022 LIST PRICE ]]*0.075</f>
        <v>13.303125</v>
      </c>
      <c r="F558" s="3">
        <f>Table1[[#This Row],[APRIL 2022 LIST PRICE ]]+Table1[[#This Row],[Column1]]</f>
        <v>190.67812499999999</v>
      </c>
      <c r="G558" s="24">
        <f>Table1[[#This Row],[APRIL 2022 LIST PRICE ]]*(1-Table1[[#This Row],[DISCOPUNT %]])</f>
        <v>145.44750000000002</v>
      </c>
      <c r="H558" s="10">
        <v>0.18</v>
      </c>
      <c r="I558" s="3">
        <v>47.506819999999998</v>
      </c>
      <c r="J558" s="3">
        <f>Table1[[#This Row],[PRICE PROPOSAL]]-Table1[[#This Row],[COST]]</f>
        <v>97.940680000000015</v>
      </c>
      <c r="K558" s="10">
        <f>Table1[[#This Row],[PROFIT/LOSS]]/Table1[[#This Row],[PRICE PROPOSAL]]</f>
        <v>0.67337479159146774</v>
      </c>
      <c r="L558" s="1" t="s">
        <v>27</v>
      </c>
      <c r="M558" s="1" t="s">
        <v>176</v>
      </c>
      <c r="N558" s="1" t="s">
        <v>248</v>
      </c>
      <c r="O558" s="1" t="s">
        <v>68</v>
      </c>
      <c r="P558" s="1" t="s">
        <v>436</v>
      </c>
      <c r="Q558" s="1" t="s">
        <v>31</v>
      </c>
    </row>
    <row r="559" spans="1:17" x14ac:dyDescent="0.2">
      <c r="A559" s="1" t="s">
        <v>459</v>
      </c>
      <c r="B559" s="1" t="s">
        <v>458</v>
      </c>
      <c r="C559" s="1" t="s">
        <v>24</v>
      </c>
      <c r="D559" s="24">
        <v>126.85</v>
      </c>
      <c r="E559" s="3">
        <f>Table1[[#This Row],[APRIL 2022 LIST PRICE ]]*0.075</f>
        <v>9.5137499999999999</v>
      </c>
      <c r="F559" s="3">
        <f>Table1[[#This Row],[APRIL 2022 LIST PRICE ]]+Table1[[#This Row],[Column1]]</f>
        <v>136.36374999999998</v>
      </c>
      <c r="G559" s="24">
        <f>Table1[[#This Row],[APRIL 2022 LIST PRICE ]]*(1-Table1[[#This Row],[DISCOPUNT %]])</f>
        <v>104.01700000000001</v>
      </c>
      <c r="H559" s="10">
        <v>0.18</v>
      </c>
      <c r="I559" s="3">
        <v>95.975099999999998</v>
      </c>
      <c r="J559" s="3">
        <f>Table1[[#This Row],[PRICE PROPOSAL]]-Table1[[#This Row],[COST]]</f>
        <v>8.0419000000000125</v>
      </c>
      <c r="K559" s="10">
        <f>Table1[[#This Row],[PROFIT/LOSS]]/Table1[[#This Row],[PRICE PROPOSAL]]</f>
        <v>7.73133237836124E-2</v>
      </c>
      <c r="L559" s="1" t="s">
        <v>27</v>
      </c>
      <c r="M559" s="1" t="s">
        <v>176</v>
      </c>
      <c r="N559" s="1" t="s">
        <v>248</v>
      </c>
      <c r="O559" s="1" t="s">
        <v>68</v>
      </c>
      <c r="P559" s="1" t="s">
        <v>436</v>
      </c>
      <c r="Q559" s="1" t="s">
        <v>31</v>
      </c>
    </row>
    <row r="560" spans="1:17" x14ac:dyDescent="0.2">
      <c r="A560" s="1" t="s">
        <v>457</v>
      </c>
      <c r="B560" s="1" t="s">
        <v>456</v>
      </c>
      <c r="C560" s="1" t="s">
        <v>24</v>
      </c>
      <c r="D560" s="24">
        <v>409.57499999999999</v>
      </c>
      <c r="E560" s="3">
        <f>Table1[[#This Row],[APRIL 2022 LIST PRICE ]]*0.075</f>
        <v>30.718124999999997</v>
      </c>
      <c r="F560" s="3">
        <f>Table1[[#This Row],[APRIL 2022 LIST PRICE ]]+Table1[[#This Row],[Column1]]</f>
        <v>440.29312499999997</v>
      </c>
      <c r="G560" s="24">
        <f>Table1[[#This Row],[APRIL 2022 LIST PRICE ]]*(1-Table1[[#This Row],[DISCOPUNT %]])</f>
        <v>335.85150000000004</v>
      </c>
      <c r="H560" s="10">
        <v>0.18</v>
      </c>
      <c r="I560" s="3">
        <v>125.65</v>
      </c>
      <c r="J560" s="3">
        <f>Table1[[#This Row],[PRICE PROPOSAL]]-Table1[[#This Row],[COST]]</f>
        <v>210.20150000000004</v>
      </c>
      <c r="K560" s="10">
        <f>Table1[[#This Row],[PROFIT/LOSS]]/Table1[[#This Row],[PRICE PROPOSAL]]</f>
        <v>0.62587631736050009</v>
      </c>
      <c r="L560" s="1" t="s">
        <v>27</v>
      </c>
      <c r="M560" s="1" t="s">
        <v>176</v>
      </c>
      <c r="N560" s="1" t="s">
        <v>325</v>
      </c>
      <c r="O560" s="1" t="s">
        <v>441</v>
      </c>
      <c r="P560" s="1" t="s">
        <v>436</v>
      </c>
      <c r="Q560" s="1" t="s">
        <v>31</v>
      </c>
    </row>
    <row r="561" spans="1:17" x14ac:dyDescent="0.2">
      <c r="A561" s="1" t="s">
        <v>455</v>
      </c>
      <c r="B561" s="1" t="s">
        <v>454</v>
      </c>
      <c r="C561" s="1" t="s">
        <v>24</v>
      </c>
      <c r="D561" s="24">
        <v>511.7</v>
      </c>
      <c r="E561" s="3">
        <f>Table1[[#This Row],[APRIL 2022 LIST PRICE ]]*0.075</f>
        <v>38.377499999999998</v>
      </c>
      <c r="F561" s="3">
        <f>Table1[[#This Row],[APRIL 2022 LIST PRICE ]]+Table1[[#This Row],[Column1]]</f>
        <v>550.07749999999999</v>
      </c>
      <c r="G561" s="24">
        <f>Table1[[#This Row],[APRIL 2022 LIST PRICE ]]*(1-Table1[[#This Row],[DISCOPUNT %]])</f>
        <v>419.59399999999999</v>
      </c>
      <c r="H561" s="10">
        <v>0.18</v>
      </c>
      <c r="I561" s="3">
        <v>240.61</v>
      </c>
      <c r="J561" s="3">
        <f>Table1[[#This Row],[PRICE PROPOSAL]]-Table1[[#This Row],[COST]]</f>
        <v>178.98399999999998</v>
      </c>
      <c r="K561" s="10">
        <f>Table1[[#This Row],[PROFIT/LOSS]]/Table1[[#This Row],[PRICE PROPOSAL]]</f>
        <v>0.4265647268550074</v>
      </c>
      <c r="L561" s="1" t="s">
        <v>27</v>
      </c>
      <c r="M561" s="1" t="s">
        <v>176</v>
      </c>
      <c r="N561" s="1" t="s">
        <v>325</v>
      </c>
      <c r="O561" s="1" t="s">
        <v>441</v>
      </c>
      <c r="P561" s="1" t="s">
        <v>436</v>
      </c>
      <c r="Q561" s="1" t="s">
        <v>31</v>
      </c>
    </row>
    <row r="562" spans="1:17" x14ac:dyDescent="0.2">
      <c r="A562" s="1" t="s">
        <v>453</v>
      </c>
      <c r="B562" s="1" t="s">
        <v>452</v>
      </c>
      <c r="C562" s="1" t="s">
        <v>177</v>
      </c>
      <c r="D562" s="24">
        <v>767.55</v>
      </c>
      <c r="E562" s="3">
        <f>Table1[[#This Row],[APRIL 2022 LIST PRICE ]]*0.075</f>
        <v>57.566249999999997</v>
      </c>
      <c r="F562" s="3">
        <f>Table1[[#This Row],[APRIL 2022 LIST PRICE ]]+Table1[[#This Row],[Column1]]</f>
        <v>825.11624999999992</v>
      </c>
      <c r="G562" s="24">
        <f>Table1[[#This Row],[APRIL 2022 LIST PRICE ]]*(1-Table1[[#This Row],[DISCOPUNT %]])</f>
        <v>629.39099999999996</v>
      </c>
      <c r="H562" s="10">
        <v>0.18</v>
      </c>
      <c r="I562" s="3">
        <v>271.86281000000002</v>
      </c>
      <c r="J562" s="3">
        <f>Table1[[#This Row],[PRICE PROPOSAL]]-Table1[[#This Row],[COST]]</f>
        <v>357.52818999999994</v>
      </c>
      <c r="K562" s="10">
        <f>Table1[[#This Row],[PROFIT/LOSS]]/Table1[[#This Row],[PRICE PROPOSAL]]</f>
        <v>0.56805418253518081</v>
      </c>
      <c r="L562" s="1" t="s">
        <v>27</v>
      </c>
      <c r="M562" s="1" t="s">
        <v>176</v>
      </c>
      <c r="N562" s="1" t="s">
        <v>325</v>
      </c>
      <c r="O562" s="1" t="s">
        <v>441</v>
      </c>
      <c r="P562" s="1" t="s">
        <v>436</v>
      </c>
      <c r="Q562" s="1" t="s">
        <v>31</v>
      </c>
    </row>
    <row r="563" spans="1:17" x14ac:dyDescent="0.2">
      <c r="A563" s="1" t="s">
        <v>451</v>
      </c>
      <c r="B563" s="1" t="s">
        <v>450</v>
      </c>
      <c r="C563" s="1" t="s">
        <v>177</v>
      </c>
      <c r="D563" s="24">
        <v>869.67499999999995</v>
      </c>
      <c r="E563" s="3">
        <f>Table1[[#This Row],[APRIL 2022 LIST PRICE ]]*0.075</f>
        <v>65.225624999999994</v>
      </c>
      <c r="F563" s="3">
        <f>Table1[[#This Row],[APRIL 2022 LIST PRICE ]]+Table1[[#This Row],[Column1]]</f>
        <v>934.90062499999999</v>
      </c>
      <c r="G563" s="24">
        <f>Table1[[#This Row],[APRIL 2022 LIST PRICE ]]*(1-Table1[[#This Row],[DISCOPUNT %]])</f>
        <v>713.13350000000003</v>
      </c>
      <c r="H563" s="10">
        <v>0.18</v>
      </c>
      <c r="I563" s="3">
        <v>320.94659999999999</v>
      </c>
      <c r="J563" s="3">
        <f>Table1[[#This Row],[PRICE PROPOSAL]]-Table1[[#This Row],[COST]]</f>
        <v>392.18690000000004</v>
      </c>
      <c r="K563" s="10">
        <f>Table1[[#This Row],[PROFIT/LOSS]]/Table1[[#This Row],[PRICE PROPOSAL]]</f>
        <v>0.54994878238085865</v>
      </c>
      <c r="L563" s="1" t="s">
        <v>27</v>
      </c>
      <c r="M563" s="1" t="s">
        <v>176</v>
      </c>
      <c r="N563" s="1" t="s">
        <v>325</v>
      </c>
      <c r="O563" s="1" t="s">
        <v>441</v>
      </c>
      <c r="P563" s="1" t="s">
        <v>436</v>
      </c>
      <c r="Q563" s="1" t="s">
        <v>31</v>
      </c>
    </row>
    <row r="564" spans="1:17" x14ac:dyDescent="0.2">
      <c r="A564" s="1" t="s">
        <v>449</v>
      </c>
      <c r="B564" s="1" t="s">
        <v>448</v>
      </c>
      <c r="C564" s="1" t="s">
        <v>24</v>
      </c>
      <c r="D564" s="24">
        <v>665.42499999999995</v>
      </c>
      <c r="E564" s="3">
        <f>Table1[[#This Row],[APRIL 2022 LIST PRICE ]]*0.075</f>
        <v>49.906874999999992</v>
      </c>
      <c r="F564" s="3">
        <f>Table1[[#This Row],[APRIL 2022 LIST PRICE ]]+Table1[[#This Row],[Column1]]</f>
        <v>715.33187499999997</v>
      </c>
      <c r="G564" s="24">
        <f>Table1[[#This Row],[APRIL 2022 LIST PRICE ]]*(1-Table1[[#This Row],[DISCOPUNT %]])</f>
        <v>545.64850000000001</v>
      </c>
      <c r="H564" s="10">
        <v>0.18</v>
      </c>
      <c r="I564" s="3">
        <v>173.4504</v>
      </c>
      <c r="J564" s="3">
        <f>Table1[[#This Row],[PRICE PROPOSAL]]-Table1[[#This Row],[COST]]</f>
        <v>372.19810000000001</v>
      </c>
      <c r="K564" s="10">
        <f>Table1[[#This Row],[PROFIT/LOSS]]/Table1[[#This Row],[PRICE PROPOSAL]]</f>
        <v>0.68212063260505618</v>
      </c>
      <c r="L564" s="1" t="s">
        <v>27</v>
      </c>
      <c r="M564" s="1" t="s">
        <v>176</v>
      </c>
      <c r="N564" s="1" t="s">
        <v>325</v>
      </c>
      <c r="O564" s="1" t="s">
        <v>441</v>
      </c>
      <c r="P564" s="1" t="s">
        <v>436</v>
      </c>
      <c r="Q564" s="1" t="s">
        <v>31</v>
      </c>
    </row>
    <row r="565" spans="1:17" x14ac:dyDescent="0.2">
      <c r="A565" s="1" t="s">
        <v>447</v>
      </c>
      <c r="B565" s="1" t="s">
        <v>446</v>
      </c>
      <c r="C565" s="1" t="s">
        <v>24</v>
      </c>
      <c r="D565" s="24">
        <v>767.55</v>
      </c>
      <c r="E565" s="3">
        <f>Table1[[#This Row],[APRIL 2022 LIST PRICE ]]*0.075</f>
        <v>57.566249999999997</v>
      </c>
      <c r="F565" s="3">
        <f>Table1[[#This Row],[APRIL 2022 LIST PRICE ]]+Table1[[#This Row],[Column1]]</f>
        <v>825.11624999999992</v>
      </c>
      <c r="G565" s="24">
        <f>Table1[[#This Row],[APRIL 2022 LIST PRICE ]]*(1-Table1[[#This Row],[DISCOPUNT %]])</f>
        <v>629.39099999999996</v>
      </c>
      <c r="H565" s="10">
        <v>0.18</v>
      </c>
      <c r="I565" s="3">
        <v>260.07396</v>
      </c>
      <c r="J565" s="3">
        <f>Table1[[#This Row],[PRICE PROPOSAL]]-Table1[[#This Row],[COST]]</f>
        <v>369.31703999999996</v>
      </c>
      <c r="K565" s="10">
        <f>Table1[[#This Row],[PROFIT/LOSS]]/Table1[[#This Row],[PRICE PROPOSAL]]</f>
        <v>0.58678474906695521</v>
      </c>
      <c r="L565" s="1" t="s">
        <v>27</v>
      </c>
      <c r="M565" s="1" t="s">
        <v>176</v>
      </c>
      <c r="N565" s="1" t="s">
        <v>325</v>
      </c>
      <c r="O565" s="1" t="s">
        <v>441</v>
      </c>
      <c r="P565" s="1" t="s">
        <v>436</v>
      </c>
      <c r="Q565" s="1" t="s">
        <v>31</v>
      </c>
    </row>
    <row r="566" spans="1:17" x14ac:dyDescent="0.2">
      <c r="A566" s="1" t="s">
        <v>445</v>
      </c>
      <c r="B566" s="1" t="s">
        <v>444</v>
      </c>
      <c r="C566" s="1" t="s">
        <v>24</v>
      </c>
      <c r="D566" s="24">
        <v>89.224999999999994</v>
      </c>
      <c r="E566" s="3">
        <f>Table1[[#This Row],[APRIL 2022 LIST PRICE ]]*0.075</f>
        <v>6.6918749999999996</v>
      </c>
      <c r="F566" s="3">
        <f>Table1[[#This Row],[APRIL 2022 LIST PRICE ]]+Table1[[#This Row],[Column1]]</f>
        <v>95.91687499999999</v>
      </c>
      <c r="G566" s="24">
        <f>Table1[[#This Row],[APRIL 2022 LIST PRICE ]]*(1-Table1[[#This Row],[DISCOPUNT %]])</f>
        <v>73.164500000000004</v>
      </c>
      <c r="H566" s="10">
        <v>0.18</v>
      </c>
      <c r="I566" s="3">
        <v>22.14603</v>
      </c>
      <c r="J566" s="3">
        <f>Table1[[#This Row],[PRICE PROPOSAL]]-Table1[[#This Row],[COST]]</f>
        <v>51.018470000000008</v>
      </c>
      <c r="K566" s="10">
        <f>Table1[[#This Row],[PROFIT/LOSS]]/Table1[[#This Row],[PRICE PROPOSAL]]</f>
        <v>0.69731181105590834</v>
      </c>
      <c r="L566" s="1" t="s">
        <v>27</v>
      </c>
      <c r="M566" s="1" t="s">
        <v>176</v>
      </c>
      <c r="N566" s="1" t="s">
        <v>325</v>
      </c>
      <c r="O566" s="1" t="s">
        <v>441</v>
      </c>
      <c r="P566" s="1" t="s">
        <v>436</v>
      </c>
      <c r="Q566" s="1" t="s">
        <v>31</v>
      </c>
    </row>
    <row r="567" spans="1:17" x14ac:dyDescent="0.2">
      <c r="A567" s="1" t="s">
        <v>443</v>
      </c>
      <c r="B567" s="1" t="s">
        <v>442</v>
      </c>
      <c r="C567" s="1" t="s">
        <v>24</v>
      </c>
      <c r="D567" s="24">
        <v>61.274999999999999</v>
      </c>
      <c r="E567" s="3">
        <f>Table1[[#This Row],[APRIL 2022 LIST PRICE ]]*0.075</f>
        <v>4.5956250000000001</v>
      </c>
      <c r="F567" s="3">
        <f>Table1[[#This Row],[APRIL 2022 LIST PRICE ]]+Table1[[#This Row],[Column1]]</f>
        <v>65.870625000000004</v>
      </c>
      <c r="G567" s="24">
        <f>Table1[[#This Row],[APRIL 2022 LIST PRICE ]]*(1-Table1[[#This Row],[DISCOPUNT %]])</f>
        <v>50.2455</v>
      </c>
      <c r="H567" s="10">
        <v>0.18</v>
      </c>
      <c r="I567" s="3">
        <v>15.92</v>
      </c>
      <c r="J567" s="3">
        <f>Table1[[#This Row],[PRICE PROPOSAL]]-Table1[[#This Row],[COST]]</f>
        <v>34.325499999999998</v>
      </c>
      <c r="K567" s="10">
        <f>Table1[[#This Row],[PROFIT/LOSS]]/Table1[[#This Row],[PRICE PROPOSAL]]</f>
        <v>0.68315570548606341</v>
      </c>
      <c r="L567" s="1" t="s">
        <v>27</v>
      </c>
      <c r="M567" s="1" t="s">
        <v>176</v>
      </c>
      <c r="N567" s="1" t="s">
        <v>325</v>
      </c>
      <c r="O567" s="1" t="s">
        <v>441</v>
      </c>
      <c r="P567" s="1" t="s">
        <v>436</v>
      </c>
      <c r="Q567" s="1" t="s">
        <v>31</v>
      </c>
    </row>
    <row r="568" spans="1:17" x14ac:dyDescent="0.2">
      <c r="A568" s="1" t="s">
        <v>440</v>
      </c>
      <c r="B568" s="1" t="s">
        <v>439</v>
      </c>
      <c r="C568" s="1" t="s">
        <v>24</v>
      </c>
      <c r="D568" s="24">
        <v>115.02500000000001</v>
      </c>
      <c r="E568" s="3">
        <f>Table1[[#This Row],[APRIL 2022 LIST PRICE ]]*0.075</f>
        <v>8.6268750000000001</v>
      </c>
      <c r="F568" s="3">
        <f>Table1[[#This Row],[APRIL 2022 LIST PRICE ]]+Table1[[#This Row],[Column1]]</f>
        <v>123.651875</v>
      </c>
      <c r="G568" s="24">
        <f>Table1[[#This Row],[APRIL 2022 LIST PRICE ]]*(1-Table1[[#This Row],[DISCOPUNT %]])</f>
        <v>94.32050000000001</v>
      </c>
      <c r="H568" s="10">
        <v>0.18</v>
      </c>
      <c r="I568" s="3">
        <v>34.799999999999997</v>
      </c>
      <c r="J568" s="3">
        <f>Table1[[#This Row],[PRICE PROPOSAL]]-Table1[[#This Row],[COST]]</f>
        <v>59.520500000000013</v>
      </c>
      <c r="K568" s="10">
        <f>Table1[[#This Row],[PROFIT/LOSS]]/Table1[[#This Row],[PRICE PROPOSAL]]</f>
        <v>0.63104521286464776</v>
      </c>
      <c r="L568" s="1" t="s">
        <v>27</v>
      </c>
      <c r="M568" s="1" t="s">
        <v>176</v>
      </c>
      <c r="N568" s="1" t="s">
        <v>325</v>
      </c>
      <c r="O568" s="1" t="s">
        <v>441</v>
      </c>
      <c r="P568" s="1" t="s">
        <v>436</v>
      </c>
      <c r="Q568" s="1" t="s">
        <v>31</v>
      </c>
    </row>
    <row r="569" spans="1:17" x14ac:dyDescent="0.2">
      <c r="A569" s="1" t="s">
        <v>438</v>
      </c>
      <c r="B569" s="1" t="s">
        <v>437</v>
      </c>
      <c r="C569" s="1" t="s">
        <v>177</v>
      </c>
      <c r="D569" s="24">
        <v>115.02500000000001</v>
      </c>
      <c r="E569" s="3">
        <f>Table1[[#This Row],[APRIL 2022 LIST PRICE ]]*0.075</f>
        <v>8.6268750000000001</v>
      </c>
      <c r="F569" s="3">
        <f>Table1[[#This Row],[APRIL 2022 LIST PRICE ]]+Table1[[#This Row],[Column1]]</f>
        <v>123.651875</v>
      </c>
      <c r="G569" s="24">
        <f>Table1[[#This Row],[APRIL 2022 LIST PRICE ]]*(1-Table1[[#This Row],[DISCOPUNT %]])</f>
        <v>94.32050000000001</v>
      </c>
      <c r="H569" s="10">
        <v>0.18</v>
      </c>
      <c r="I569" s="3">
        <v>35.74418</v>
      </c>
      <c r="J569" s="3">
        <f>Table1[[#This Row],[PRICE PROPOSAL]]-Table1[[#This Row],[COST]]</f>
        <v>58.57632000000001</v>
      </c>
      <c r="K569" s="10">
        <f>Table1[[#This Row],[PROFIT/LOSS]]/Table1[[#This Row],[PRICE PROPOSAL]]</f>
        <v>0.62103487576931848</v>
      </c>
      <c r="L569" s="1" t="s">
        <v>27</v>
      </c>
      <c r="M569" s="1" t="s">
        <v>176</v>
      </c>
      <c r="N569" s="1" t="s">
        <v>325</v>
      </c>
      <c r="O569" s="1" t="s">
        <v>441</v>
      </c>
      <c r="P569" s="1" t="s">
        <v>436</v>
      </c>
      <c r="Q569" s="1" t="s">
        <v>31</v>
      </c>
    </row>
    <row r="570" spans="1:17" x14ac:dyDescent="0.2">
      <c r="A570" s="1" t="s">
        <v>1076</v>
      </c>
      <c r="B570" s="1" t="s">
        <v>1075</v>
      </c>
      <c r="C570" s="1" t="s">
        <v>24</v>
      </c>
      <c r="D570" s="24">
        <v>177.375</v>
      </c>
      <c r="E570" s="3">
        <f>Table1[[#This Row],[APRIL 2022 LIST PRICE ]]*0.075</f>
        <v>13.303125</v>
      </c>
      <c r="F570" s="3">
        <f>Table1[[#This Row],[APRIL 2022 LIST PRICE ]]+Table1[[#This Row],[Column1]]</f>
        <v>190.67812499999999</v>
      </c>
      <c r="G570" s="24">
        <f>Table1[[#This Row],[APRIL 2022 LIST PRICE ]]*(1-Table1[[#This Row],[DISCOPUNT %]])</f>
        <v>145.44750000000002</v>
      </c>
      <c r="H570" s="10">
        <v>0.18</v>
      </c>
      <c r="I570" s="3">
        <v>45.957909999999998</v>
      </c>
      <c r="J570" s="3">
        <f>Table1[[#This Row],[PRICE PROPOSAL]]-Table1[[#This Row],[COST]]</f>
        <v>99.489590000000021</v>
      </c>
      <c r="K570" s="10">
        <f>Table1[[#This Row],[PROFIT/LOSS]]/Table1[[#This Row],[PRICE PROPOSAL]]</f>
        <v>0.68402406366558388</v>
      </c>
      <c r="L570" s="1" t="s">
        <v>27</v>
      </c>
      <c r="M570" s="1" t="s">
        <v>176</v>
      </c>
      <c r="N570" s="1" t="s">
        <v>248</v>
      </c>
      <c r="O570" s="1" t="s">
        <v>68</v>
      </c>
      <c r="P570" s="1" t="s">
        <v>436</v>
      </c>
      <c r="Q570" s="1" t="s">
        <v>31</v>
      </c>
    </row>
    <row r="571" spans="1:17" x14ac:dyDescent="0.2">
      <c r="A571" s="1" t="s">
        <v>1074</v>
      </c>
      <c r="B571" s="1" t="s">
        <v>1073</v>
      </c>
      <c r="C571" s="1" t="s">
        <v>24</v>
      </c>
      <c r="D571" s="24">
        <v>126.85</v>
      </c>
      <c r="E571" s="3">
        <f>Table1[[#This Row],[APRIL 2022 LIST PRICE ]]*0.075</f>
        <v>9.5137499999999999</v>
      </c>
      <c r="F571" s="3">
        <f>Table1[[#This Row],[APRIL 2022 LIST PRICE ]]+Table1[[#This Row],[Column1]]</f>
        <v>136.36374999999998</v>
      </c>
      <c r="G571" s="24">
        <f>Table1[[#This Row],[APRIL 2022 LIST PRICE ]]*(1-Table1[[#This Row],[DISCOPUNT %]])</f>
        <v>104.01700000000001</v>
      </c>
      <c r="H571" s="10">
        <v>0.18</v>
      </c>
      <c r="I571" s="3">
        <v>41.668500000000002</v>
      </c>
      <c r="J571" s="3">
        <f>Table1[[#This Row],[PRICE PROPOSAL]]-Table1[[#This Row],[COST]]</f>
        <v>62.348500000000008</v>
      </c>
      <c r="K571" s="10">
        <f>Table1[[#This Row],[PROFIT/LOSS]]/Table1[[#This Row],[PRICE PROPOSAL]]</f>
        <v>0.59940682773008258</v>
      </c>
      <c r="L571" s="1" t="s">
        <v>27</v>
      </c>
      <c r="M571" s="1" t="s">
        <v>176</v>
      </c>
      <c r="N571" s="1" t="s">
        <v>248</v>
      </c>
      <c r="O571" s="1" t="s">
        <v>68</v>
      </c>
      <c r="P571" s="1" t="s">
        <v>436</v>
      </c>
      <c r="Q571" s="1" t="s">
        <v>31</v>
      </c>
    </row>
    <row r="572" spans="1:17" x14ac:dyDescent="0.2">
      <c r="A572" s="1" t="s">
        <v>1072</v>
      </c>
      <c r="B572" s="1" t="s">
        <v>1071</v>
      </c>
      <c r="C572" s="1" t="s">
        <v>24</v>
      </c>
      <c r="D572" s="24">
        <v>106.425</v>
      </c>
      <c r="E572" s="3">
        <f>Table1[[#This Row],[APRIL 2022 LIST PRICE ]]*0.075</f>
        <v>7.9818749999999996</v>
      </c>
      <c r="F572" s="3">
        <f>Table1[[#This Row],[APRIL 2022 LIST PRICE ]]+Table1[[#This Row],[Column1]]</f>
        <v>114.406875</v>
      </c>
      <c r="G572" s="24">
        <f>Table1[[#This Row],[APRIL 2022 LIST PRICE ]]*(1-Table1[[#This Row],[DISCOPUNT %]])</f>
        <v>87.268500000000003</v>
      </c>
      <c r="H572" s="10">
        <v>0.18</v>
      </c>
      <c r="I572" s="3">
        <v>37.152000000000001</v>
      </c>
      <c r="J572" s="3">
        <f>Table1[[#This Row],[PRICE PROPOSAL]]-Table1[[#This Row],[COST]]</f>
        <v>50.116500000000002</v>
      </c>
      <c r="K572" s="10">
        <f>Table1[[#This Row],[PROFIT/LOSS]]/Table1[[#This Row],[PRICE PROPOSAL]]</f>
        <v>0.57427937915742799</v>
      </c>
      <c r="L572" s="1" t="s">
        <v>27</v>
      </c>
      <c r="M572" s="1" t="s">
        <v>176</v>
      </c>
      <c r="N572" s="1" t="s">
        <v>175</v>
      </c>
      <c r="O572" s="1" t="s">
        <v>175</v>
      </c>
      <c r="P572" s="1" t="s">
        <v>596</v>
      </c>
      <c r="Q572" s="1" t="s">
        <v>31</v>
      </c>
    </row>
    <row r="573" spans="1:17" x14ac:dyDescent="0.2">
      <c r="A573" s="1" t="s">
        <v>1070</v>
      </c>
      <c r="B573" s="1" t="s">
        <v>1069</v>
      </c>
      <c r="C573" s="1" t="s">
        <v>24</v>
      </c>
      <c r="D573" s="24">
        <v>112.875</v>
      </c>
      <c r="E573" s="3">
        <f>Table1[[#This Row],[APRIL 2022 LIST PRICE ]]*0.075</f>
        <v>8.4656249999999993</v>
      </c>
      <c r="F573" s="3">
        <f>Table1[[#This Row],[APRIL 2022 LIST PRICE ]]+Table1[[#This Row],[Column1]]</f>
        <v>121.340625</v>
      </c>
      <c r="G573" s="24">
        <f>Table1[[#This Row],[APRIL 2022 LIST PRICE ]]*(1-Table1[[#This Row],[DISCOPUNT %]])</f>
        <v>92.557500000000005</v>
      </c>
      <c r="H573" s="10">
        <v>0.18</v>
      </c>
      <c r="I573" s="3">
        <v>37.152000000000001</v>
      </c>
      <c r="J573" s="3">
        <f>Table1[[#This Row],[PRICE PROPOSAL]]-Table1[[#This Row],[COST]]</f>
        <v>55.405500000000004</v>
      </c>
      <c r="K573" s="10">
        <f>Table1[[#This Row],[PROFIT/LOSS]]/Table1[[#This Row],[PRICE PROPOSAL]]</f>
        <v>0.59860627177700354</v>
      </c>
      <c r="L573" s="1" t="s">
        <v>27</v>
      </c>
      <c r="M573" s="1" t="s">
        <v>176</v>
      </c>
      <c r="N573" s="1" t="s">
        <v>175</v>
      </c>
      <c r="O573" s="1" t="s">
        <v>175</v>
      </c>
      <c r="P573" s="1" t="s">
        <v>596</v>
      </c>
      <c r="Q573" s="1" t="s">
        <v>31</v>
      </c>
    </row>
    <row r="574" spans="1:17" x14ac:dyDescent="0.2">
      <c r="A574" s="1" t="s">
        <v>1068</v>
      </c>
      <c r="B574" s="1" t="s">
        <v>1067</v>
      </c>
      <c r="C574" s="1" t="s">
        <v>24</v>
      </c>
      <c r="D574" s="24">
        <v>118.25</v>
      </c>
      <c r="E574" s="3">
        <f>Table1[[#This Row],[APRIL 2022 LIST PRICE ]]*0.075</f>
        <v>8.8687500000000004</v>
      </c>
      <c r="F574" s="3">
        <f>Table1[[#This Row],[APRIL 2022 LIST PRICE ]]+Table1[[#This Row],[Column1]]</f>
        <v>127.11875000000001</v>
      </c>
      <c r="G574" s="24">
        <f>Table1[[#This Row],[APRIL 2022 LIST PRICE ]]*(1-Table1[[#This Row],[DISCOPUNT %]])</f>
        <v>96.965000000000003</v>
      </c>
      <c r="H574" s="10">
        <v>0.18</v>
      </c>
      <c r="I574" s="3">
        <v>37.152000000000001</v>
      </c>
      <c r="J574" s="3">
        <f>Table1[[#This Row],[PRICE PROPOSAL]]-Table1[[#This Row],[COST]]</f>
        <v>59.813000000000002</v>
      </c>
      <c r="K574" s="10">
        <f>Table1[[#This Row],[PROFIT/LOSS]]/Table1[[#This Row],[PRICE PROPOSAL]]</f>
        <v>0.61685144124168512</v>
      </c>
      <c r="L574" s="1" t="s">
        <v>27</v>
      </c>
      <c r="M574" s="1" t="s">
        <v>176</v>
      </c>
      <c r="N574" s="1" t="s">
        <v>175</v>
      </c>
      <c r="O574" s="1" t="s">
        <v>175</v>
      </c>
      <c r="P574" s="1" t="s">
        <v>596</v>
      </c>
      <c r="Q574" s="1" t="s">
        <v>31</v>
      </c>
    </row>
    <row r="575" spans="1:17" x14ac:dyDescent="0.2">
      <c r="A575" s="1" t="s">
        <v>634</v>
      </c>
      <c r="B575" s="1" t="s">
        <v>633</v>
      </c>
      <c r="C575" s="1" t="s">
        <v>24</v>
      </c>
      <c r="D575" s="24">
        <v>124.7</v>
      </c>
      <c r="E575" s="3">
        <f>Table1[[#This Row],[APRIL 2022 LIST PRICE ]]*0.075</f>
        <v>9.3524999999999991</v>
      </c>
      <c r="F575" s="3">
        <f>Table1[[#This Row],[APRIL 2022 LIST PRICE ]]+Table1[[#This Row],[Column1]]</f>
        <v>134.05250000000001</v>
      </c>
      <c r="G575" s="24">
        <f>Table1[[#This Row],[APRIL 2022 LIST PRICE ]]*(1-Table1[[#This Row],[DISCOPUNT %]])</f>
        <v>102.254</v>
      </c>
      <c r="H575" s="10">
        <v>0.18</v>
      </c>
      <c r="I575" s="3">
        <v>37.152000000000001</v>
      </c>
      <c r="J575" s="3">
        <f>Table1[[#This Row],[PRICE PROPOSAL]]-Table1[[#This Row],[COST]]</f>
        <v>65.102000000000004</v>
      </c>
      <c r="K575" s="10">
        <f>Table1[[#This Row],[PROFIT/LOSS]]/Table1[[#This Row],[PRICE PROPOSAL]]</f>
        <v>0.63666947014297726</v>
      </c>
      <c r="L575" s="1" t="s">
        <v>27</v>
      </c>
      <c r="M575" s="1" t="s">
        <v>176</v>
      </c>
      <c r="N575" s="1" t="s">
        <v>175</v>
      </c>
      <c r="O575" s="1" t="s">
        <v>175</v>
      </c>
      <c r="P575" s="1" t="s">
        <v>596</v>
      </c>
      <c r="Q575" s="1" t="s">
        <v>31</v>
      </c>
    </row>
    <row r="576" spans="1:17" x14ac:dyDescent="0.2">
      <c r="A576" s="1" t="s">
        <v>632</v>
      </c>
      <c r="B576" s="1" t="s">
        <v>631</v>
      </c>
      <c r="C576" s="1" t="s">
        <v>24</v>
      </c>
      <c r="D576" s="24">
        <v>130.07499999999999</v>
      </c>
      <c r="E576" s="3">
        <f>Table1[[#This Row],[APRIL 2022 LIST PRICE ]]*0.075</f>
        <v>9.7556249999999984</v>
      </c>
      <c r="F576" s="3">
        <f>Table1[[#This Row],[APRIL 2022 LIST PRICE ]]+Table1[[#This Row],[Column1]]</f>
        <v>139.830625</v>
      </c>
      <c r="G576" s="24">
        <f>Table1[[#This Row],[APRIL 2022 LIST PRICE ]]*(1-Table1[[#This Row],[DISCOPUNT %]])</f>
        <v>106.6615</v>
      </c>
      <c r="H576" s="10">
        <v>0.18</v>
      </c>
      <c r="I576" s="3">
        <v>37.152000000000001</v>
      </c>
      <c r="J576" s="3">
        <f>Table1[[#This Row],[PRICE PROPOSAL]]-Table1[[#This Row],[COST]]</f>
        <v>69.509500000000003</v>
      </c>
      <c r="K576" s="10">
        <f>Table1[[#This Row],[PROFIT/LOSS]]/Table1[[#This Row],[PRICE PROPOSAL]]</f>
        <v>0.65168312840153197</v>
      </c>
      <c r="L576" s="1" t="s">
        <v>27</v>
      </c>
      <c r="M576" s="1" t="s">
        <v>176</v>
      </c>
      <c r="N576" s="1" t="s">
        <v>175</v>
      </c>
      <c r="O576" s="1" t="s">
        <v>175</v>
      </c>
      <c r="P576" s="1" t="s">
        <v>596</v>
      </c>
      <c r="Q576" s="1" t="s">
        <v>31</v>
      </c>
    </row>
    <row r="577" spans="1:17" x14ac:dyDescent="0.2">
      <c r="A577" s="1" t="s">
        <v>1411</v>
      </c>
      <c r="B577" s="1" t="s">
        <v>1410</v>
      </c>
      <c r="C577" s="1" t="s">
        <v>24</v>
      </c>
      <c r="D577" s="24">
        <v>354.75</v>
      </c>
      <c r="E577" s="3">
        <f>Table1[[#This Row],[APRIL 2022 LIST PRICE ]]*0.075</f>
        <v>26.606249999999999</v>
      </c>
      <c r="F577" s="3">
        <f>Table1[[#This Row],[APRIL 2022 LIST PRICE ]]+Table1[[#This Row],[Column1]]</f>
        <v>381.35624999999999</v>
      </c>
      <c r="G577" s="24">
        <f>Table1[[#This Row],[APRIL 2022 LIST PRICE ]]*(1-Table1[[#This Row],[DISCOPUNT %]])</f>
        <v>290.89500000000004</v>
      </c>
      <c r="H577" s="10">
        <v>0.18</v>
      </c>
      <c r="I577" s="3">
        <v>169.12799999999999</v>
      </c>
      <c r="J577" s="3">
        <f>Table1[[#This Row],[PRICE PROPOSAL]]-Table1[[#This Row],[COST]]</f>
        <v>121.76700000000005</v>
      </c>
      <c r="K577" s="10">
        <f>Table1[[#This Row],[PROFIT/LOSS]]/Table1[[#This Row],[PRICE PROPOSAL]]</f>
        <v>0.41859433816325492</v>
      </c>
      <c r="L577" s="1" t="s">
        <v>27</v>
      </c>
      <c r="M577" s="1" t="s">
        <v>176</v>
      </c>
      <c r="N577" s="1" t="s">
        <v>605</v>
      </c>
      <c r="O577" s="1" t="s">
        <v>562</v>
      </c>
      <c r="P577" s="1" t="s">
        <v>596</v>
      </c>
      <c r="Q577" s="1" t="s">
        <v>31</v>
      </c>
    </row>
    <row r="578" spans="1:17" x14ac:dyDescent="0.2">
      <c r="A578" s="1" t="s">
        <v>332</v>
      </c>
      <c r="B578" s="1" t="s">
        <v>331</v>
      </c>
      <c r="C578" s="1" t="s">
        <v>24</v>
      </c>
      <c r="D578" s="24">
        <v>585.875</v>
      </c>
      <c r="E578" s="3">
        <f>Table1[[#This Row],[APRIL 2022 LIST PRICE ]]*0.075</f>
        <v>43.940624999999997</v>
      </c>
      <c r="F578" s="3">
        <f>Table1[[#This Row],[APRIL 2022 LIST PRICE ]]+Table1[[#This Row],[Column1]]</f>
        <v>629.81562499999995</v>
      </c>
      <c r="G578" s="24">
        <f>Table1[[#This Row],[APRIL 2022 LIST PRICE ]]*(1-Table1[[#This Row],[DISCOPUNT %]])</f>
        <v>480.41750000000002</v>
      </c>
      <c r="H578" s="10">
        <v>0.18</v>
      </c>
      <c r="I578" s="3">
        <v>260.25839999999999</v>
      </c>
      <c r="J578" s="3">
        <f>Table1[[#This Row],[PRICE PROPOSAL]]-Table1[[#This Row],[COST]]</f>
        <v>220.15910000000002</v>
      </c>
      <c r="K578" s="10">
        <f>Table1[[#This Row],[PROFIT/LOSS]]/Table1[[#This Row],[PRICE PROPOSAL]]</f>
        <v>0.45826619554866344</v>
      </c>
      <c r="L578" s="1" t="s">
        <v>27</v>
      </c>
      <c r="M578" s="1" t="s">
        <v>176</v>
      </c>
      <c r="N578" s="1" t="s">
        <v>605</v>
      </c>
      <c r="O578" s="1" t="s">
        <v>562</v>
      </c>
      <c r="P578" s="1" t="s">
        <v>596</v>
      </c>
      <c r="Q578" s="1" t="s">
        <v>31</v>
      </c>
    </row>
    <row r="579" spans="1:17" x14ac:dyDescent="0.2">
      <c r="A579" s="1" t="s">
        <v>837</v>
      </c>
      <c r="B579" s="1" t="s">
        <v>836</v>
      </c>
      <c r="C579" s="1" t="s">
        <v>24</v>
      </c>
      <c r="D579" s="24">
        <v>23.65</v>
      </c>
      <c r="E579" s="3">
        <f>Table1[[#This Row],[APRIL 2022 LIST PRICE ]]*0.075</f>
        <v>1.7737499999999999</v>
      </c>
      <c r="F579" s="3">
        <f>Table1[[#This Row],[APRIL 2022 LIST PRICE ]]+Table1[[#This Row],[Column1]]</f>
        <v>25.423749999999998</v>
      </c>
      <c r="G579" s="24">
        <f>Table1[[#This Row],[APRIL 2022 LIST PRICE ]]*(1-Table1[[#This Row],[DISCOPUNT %]])</f>
        <v>19.393000000000001</v>
      </c>
      <c r="H579" s="10">
        <v>0.18</v>
      </c>
      <c r="I579" s="3">
        <v>2.5920000000000001</v>
      </c>
      <c r="J579" s="3">
        <f>Table1[[#This Row],[PRICE PROPOSAL]]-Table1[[#This Row],[COST]]</f>
        <v>16.801000000000002</v>
      </c>
      <c r="K579" s="10">
        <f>Table1[[#This Row],[PROFIT/LOSS]]/Table1[[#This Row],[PRICE PROPOSAL]]</f>
        <v>0.86634352601454134</v>
      </c>
      <c r="L579" s="1" t="s">
        <v>27</v>
      </c>
      <c r="M579" s="1" t="s">
        <v>176</v>
      </c>
      <c r="N579" s="1" t="s">
        <v>1017</v>
      </c>
      <c r="O579" s="1" t="s">
        <v>1016</v>
      </c>
      <c r="P579" s="1" t="s">
        <v>243</v>
      </c>
      <c r="Q579" s="1" t="s">
        <v>31</v>
      </c>
    </row>
    <row r="580" spans="1:17" x14ac:dyDescent="0.2">
      <c r="A580" s="1" t="s">
        <v>835</v>
      </c>
      <c r="B580" s="1" t="s">
        <v>834</v>
      </c>
      <c r="C580" s="1" t="s">
        <v>24</v>
      </c>
      <c r="D580" s="24">
        <v>122.55</v>
      </c>
      <c r="E580" s="3">
        <f>Table1[[#This Row],[APRIL 2022 LIST PRICE ]]*0.075</f>
        <v>9.1912500000000001</v>
      </c>
      <c r="F580" s="3">
        <f>Table1[[#This Row],[APRIL 2022 LIST PRICE ]]+Table1[[#This Row],[Column1]]</f>
        <v>131.74125000000001</v>
      </c>
      <c r="G580" s="24">
        <f>Table1[[#This Row],[APRIL 2022 LIST PRICE ]]*(1-Table1[[#This Row],[DISCOPUNT %]])</f>
        <v>100.491</v>
      </c>
      <c r="H580" s="10">
        <v>0.18</v>
      </c>
      <c r="I580" s="3">
        <v>16.809999999999999</v>
      </c>
      <c r="J580" s="3">
        <f>Table1[[#This Row],[PRICE PROPOSAL]]-Table1[[#This Row],[COST]]</f>
        <v>83.680999999999997</v>
      </c>
      <c r="K580" s="10">
        <f>Table1[[#This Row],[PROFIT/LOSS]]/Table1[[#This Row],[PRICE PROPOSAL]]</f>
        <v>0.83272133822929417</v>
      </c>
      <c r="L580" s="1" t="s">
        <v>27</v>
      </c>
      <c r="M580" s="1" t="s">
        <v>176</v>
      </c>
      <c r="N580" s="1" t="s">
        <v>325</v>
      </c>
      <c r="O580" s="1" t="s">
        <v>330</v>
      </c>
      <c r="P580" s="1" t="s">
        <v>243</v>
      </c>
      <c r="Q580" s="1" t="s">
        <v>31</v>
      </c>
    </row>
    <row r="581" spans="1:17" x14ac:dyDescent="0.2">
      <c r="A581" s="1" t="s">
        <v>630</v>
      </c>
      <c r="B581" s="1" t="s">
        <v>629</v>
      </c>
      <c r="C581" s="1" t="s">
        <v>24</v>
      </c>
      <c r="D581" s="24">
        <v>18.274999999999999</v>
      </c>
      <c r="E581" s="3">
        <f>Table1[[#This Row],[APRIL 2022 LIST PRICE ]]*0.075</f>
        <v>1.3706249999999998</v>
      </c>
      <c r="F581" s="3">
        <f>Table1[[#This Row],[APRIL 2022 LIST PRICE ]]+Table1[[#This Row],[Column1]]</f>
        <v>19.645624999999999</v>
      </c>
      <c r="G581" s="24">
        <f>Table1[[#This Row],[APRIL 2022 LIST PRICE ]]*(1-Table1[[#This Row],[DISCOPUNT %]])</f>
        <v>14.9855</v>
      </c>
      <c r="H581" s="10">
        <v>0.18</v>
      </c>
      <c r="I581" s="3">
        <v>3.46896</v>
      </c>
      <c r="J581" s="3">
        <f>Table1[[#This Row],[PRICE PROPOSAL]]-Table1[[#This Row],[COST]]</f>
        <v>11.516539999999999</v>
      </c>
      <c r="K581" s="10">
        <f>Table1[[#This Row],[PROFIT/LOSS]]/Table1[[#This Row],[PRICE PROPOSAL]]</f>
        <v>0.76851222848753786</v>
      </c>
      <c r="L581" s="1" t="s">
        <v>27</v>
      </c>
      <c r="M581" s="1" t="s">
        <v>176</v>
      </c>
      <c r="N581" s="1" t="s">
        <v>831</v>
      </c>
      <c r="O581" s="1" t="s">
        <v>562</v>
      </c>
      <c r="P581" s="1" t="s">
        <v>208</v>
      </c>
      <c r="Q581" s="1" t="s">
        <v>31</v>
      </c>
    </row>
    <row r="582" spans="1:17" x14ac:dyDescent="0.2">
      <c r="A582" s="1" t="s">
        <v>628</v>
      </c>
      <c r="B582" s="1" t="s">
        <v>627</v>
      </c>
      <c r="C582" s="1" t="s">
        <v>24</v>
      </c>
      <c r="D582" s="24">
        <v>18.274999999999999</v>
      </c>
      <c r="E582" s="3">
        <f>Table1[[#This Row],[APRIL 2022 LIST PRICE ]]*0.075</f>
        <v>1.3706249999999998</v>
      </c>
      <c r="F582" s="3">
        <f>Table1[[#This Row],[APRIL 2022 LIST PRICE ]]+Table1[[#This Row],[Column1]]</f>
        <v>19.645624999999999</v>
      </c>
      <c r="G582" s="24">
        <f>Table1[[#This Row],[APRIL 2022 LIST PRICE ]]*(1-Table1[[#This Row],[DISCOPUNT %]])</f>
        <v>14.9855</v>
      </c>
      <c r="H582" s="10">
        <v>0.18</v>
      </c>
      <c r="I582" s="3">
        <v>3.6072000000000002</v>
      </c>
      <c r="J582" s="3">
        <f>Table1[[#This Row],[PRICE PROPOSAL]]-Table1[[#This Row],[COST]]</f>
        <v>11.378299999999999</v>
      </c>
      <c r="K582" s="10">
        <f>Table1[[#This Row],[PROFIT/LOSS]]/Table1[[#This Row],[PRICE PROPOSAL]]</f>
        <v>0.75928731106736513</v>
      </c>
      <c r="L582" s="1" t="s">
        <v>27</v>
      </c>
      <c r="M582" s="1" t="s">
        <v>176</v>
      </c>
      <c r="N582" s="1" t="s">
        <v>831</v>
      </c>
      <c r="O582" s="1" t="s">
        <v>562</v>
      </c>
      <c r="P582" s="1" t="s">
        <v>208</v>
      </c>
      <c r="Q582" s="1" t="s">
        <v>31</v>
      </c>
    </row>
    <row r="583" spans="1:17" x14ac:dyDescent="0.2">
      <c r="A583" s="1" t="s">
        <v>626</v>
      </c>
      <c r="B583" s="1" t="s">
        <v>625</v>
      </c>
      <c r="C583" s="1" t="s">
        <v>24</v>
      </c>
      <c r="D583" s="24">
        <v>449.35</v>
      </c>
      <c r="E583" s="3">
        <f>Table1[[#This Row],[APRIL 2022 LIST PRICE ]]*0.075</f>
        <v>33.701250000000002</v>
      </c>
      <c r="F583" s="3">
        <f>Table1[[#This Row],[APRIL 2022 LIST PRICE ]]+Table1[[#This Row],[Column1]]</f>
        <v>483.05125000000004</v>
      </c>
      <c r="G583" s="24">
        <f>Table1[[#This Row],[APRIL 2022 LIST PRICE ]]*(1-Table1[[#This Row],[DISCOPUNT %]])</f>
        <v>368.46700000000004</v>
      </c>
      <c r="H583" s="10">
        <v>0.18</v>
      </c>
      <c r="I583" s="3">
        <v>210.2004</v>
      </c>
      <c r="J583" s="3">
        <f>Table1[[#This Row],[PRICE PROPOSAL]]-Table1[[#This Row],[COST]]</f>
        <v>158.26660000000004</v>
      </c>
      <c r="K583" s="10">
        <f>Table1[[#This Row],[PROFIT/LOSS]]/Table1[[#This Row],[PRICE PROPOSAL]]</f>
        <v>0.42952720325022326</v>
      </c>
      <c r="L583" s="1" t="s">
        <v>27</v>
      </c>
      <c r="M583" s="1" t="s">
        <v>176</v>
      </c>
      <c r="N583" s="1" t="s">
        <v>605</v>
      </c>
      <c r="O583" s="1" t="s">
        <v>562</v>
      </c>
      <c r="P583" s="1" t="s">
        <v>208</v>
      </c>
      <c r="Q583" s="1" t="s">
        <v>31</v>
      </c>
    </row>
    <row r="584" spans="1:17" x14ac:dyDescent="0.2">
      <c r="A584" s="1" t="s">
        <v>615</v>
      </c>
      <c r="B584" s="1" t="s">
        <v>614</v>
      </c>
      <c r="C584" s="1" t="s">
        <v>24</v>
      </c>
      <c r="D584" s="24">
        <v>455.8</v>
      </c>
      <c r="E584" s="3">
        <f>Table1[[#This Row],[APRIL 2022 LIST PRICE ]]*0.075</f>
        <v>34.185000000000002</v>
      </c>
      <c r="F584" s="3">
        <f>Table1[[#This Row],[APRIL 2022 LIST PRICE ]]+Table1[[#This Row],[Column1]]</f>
        <v>489.98500000000001</v>
      </c>
      <c r="G584" s="24">
        <f>Table1[[#This Row],[APRIL 2022 LIST PRICE ]]*(1-Table1[[#This Row],[DISCOPUNT %]])</f>
        <v>373.75600000000003</v>
      </c>
      <c r="H584" s="10">
        <v>0.18</v>
      </c>
      <c r="I584" s="3">
        <v>202.5</v>
      </c>
      <c r="J584" s="3">
        <f>Table1[[#This Row],[PRICE PROPOSAL]]-Table1[[#This Row],[COST]]</f>
        <v>171.25600000000003</v>
      </c>
      <c r="K584" s="10">
        <f>Table1[[#This Row],[PROFIT/LOSS]]/Table1[[#This Row],[PRICE PROPOSAL]]</f>
        <v>0.45820267768276635</v>
      </c>
      <c r="L584" s="1" t="s">
        <v>27</v>
      </c>
      <c r="M584" s="1" t="s">
        <v>176</v>
      </c>
      <c r="N584" s="1" t="s">
        <v>605</v>
      </c>
      <c r="O584" s="1" t="s">
        <v>562</v>
      </c>
      <c r="P584" s="1" t="s">
        <v>208</v>
      </c>
      <c r="Q584" s="1" t="s">
        <v>31</v>
      </c>
    </row>
    <row r="585" spans="1:17" x14ac:dyDescent="0.2">
      <c r="A585" s="1" t="s">
        <v>613</v>
      </c>
      <c r="B585" s="1" t="s">
        <v>612</v>
      </c>
      <c r="C585" s="1" t="s">
        <v>24</v>
      </c>
      <c r="D585" s="24">
        <v>408.5</v>
      </c>
      <c r="E585" s="3">
        <f>Table1[[#This Row],[APRIL 2022 LIST PRICE ]]*0.075</f>
        <v>30.637499999999999</v>
      </c>
      <c r="F585" s="3">
        <f>Table1[[#This Row],[APRIL 2022 LIST PRICE ]]+Table1[[#This Row],[Column1]]</f>
        <v>439.13749999999999</v>
      </c>
      <c r="G585" s="24">
        <f>Table1[[#This Row],[APRIL 2022 LIST PRICE ]]*(1-Table1[[#This Row],[DISCOPUNT %]])</f>
        <v>334.97</v>
      </c>
      <c r="H585" s="10">
        <v>0.18</v>
      </c>
      <c r="I585" s="3">
        <v>197.37</v>
      </c>
      <c r="J585" s="3">
        <f>Table1[[#This Row],[PRICE PROPOSAL]]-Table1[[#This Row],[COST]]</f>
        <v>137.60000000000002</v>
      </c>
      <c r="K585" s="10">
        <f>Table1[[#This Row],[PROFIT/LOSS]]/Table1[[#This Row],[PRICE PROPOSAL]]</f>
        <v>0.41078305519897307</v>
      </c>
      <c r="L585" s="1" t="s">
        <v>27</v>
      </c>
      <c r="M585" s="1" t="s">
        <v>176</v>
      </c>
      <c r="N585" s="1" t="s">
        <v>605</v>
      </c>
      <c r="O585" s="1" t="s">
        <v>562</v>
      </c>
      <c r="P585" s="1" t="s">
        <v>208</v>
      </c>
      <c r="Q585" s="1" t="s">
        <v>31</v>
      </c>
    </row>
    <row r="586" spans="1:17" x14ac:dyDescent="0.2">
      <c r="A586" s="1" t="s">
        <v>611</v>
      </c>
      <c r="B586" s="1" t="s">
        <v>610</v>
      </c>
      <c r="C586" s="1" t="s">
        <v>24</v>
      </c>
      <c r="D586" s="24">
        <v>325.72500000000002</v>
      </c>
      <c r="E586" s="3">
        <f>Table1[[#This Row],[APRIL 2022 LIST PRICE ]]*0.075</f>
        <v>24.429375</v>
      </c>
      <c r="F586" s="3">
        <f>Table1[[#This Row],[APRIL 2022 LIST PRICE ]]+Table1[[#This Row],[Column1]]</f>
        <v>350.15437500000002</v>
      </c>
      <c r="G586" s="24">
        <f>Table1[[#This Row],[APRIL 2022 LIST PRICE ]]*(1-Table1[[#This Row],[DISCOPUNT %]])</f>
        <v>267.09450000000004</v>
      </c>
      <c r="H586" s="10">
        <v>0.18</v>
      </c>
      <c r="I586" s="3">
        <v>145.80000000000001</v>
      </c>
      <c r="J586" s="3">
        <f>Table1[[#This Row],[PRICE PROPOSAL]]-Table1[[#This Row],[COST]]</f>
        <v>121.29450000000003</v>
      </c>
      <c r="K586" s="10">
        <f>Table1[[#This Row],[PROFIT/LOSS]]/Table1[[#This Row],[PRICE PROPOSAL]]</f>
        <v>0.45412578694057726</v>
      </c>
      <c r="L586" s="1" t="s">
        <v>27</v>
      </c>
      <c r="M586" s="1" t="s">
        <v>176</v>
      </c>
      <c r="N586" s="1" t="s">
        <v>605</v>
      </c>
      <c r="O586" s="1" t="s">
        <v>604</v>
      </c>
      <c r="P586" s="1" t="s">
        <v>208</v>
      </c>
      <c r="Q586" s="1" t="s">
        <v>31</v>
      </c>
    </row>
    <row r="587" spans="1:17" x14ac:dyDescent="0.2">
      <c r="A587" s="1" t="s">
        <v>609</v>
      </c>
      <c r="B587" s="1" t="s">
        <v>608</v>
      </c>
      <c r="C587" s="1" t="s">
        <v>24</v>
      </c>
      <c r="D587" s="24">
        <v>532.125</v>
      </c>
      <c r="E587" s="3">
        <f>Table1[[#This Row],[APRIL 2022 LIST PRICE ]]*0.075</f>
        <v>39.909374999999997</v>
      </c>
      <c r="F587" s="3">
        <f>Table1[[#This Row],[APRIL 2022 LIST PRICE ]]+Table1[[#This Row],[Column1]]</f>
        <v>572.03437499999995</v>
      </c>
      <c r="G587" s="24">
        <f>Table1[[#This Row],[APRIL 2022 LIST PRICE ]]*(1-Table1[[#This Row],[DISCOPUNT %]])</f>
        <v>436.34250000000003</v>
      </c>
      <c r="H587" s="10">
        <v>0.18</v>
      </c>
      <c r="I587" s="3">
        <v>263.25</v>
      </c>
      <c r="J587" s="3">
        <f>Table1[[#This Row],[PRICE PROPOSAL]]-Table1[[#This Row],[COST]]</f>
        <v>173.09250000000003</v>
      </c>
      <c r="K587" s="10">
        <f>Table1[[#This Row],[PROFIT/LOSS]]/Table1[[#This Row],[PRICE PROPOSAL]]</f>
        <v>0.39668952714897132</v>
      </c>
      <c r="L587" s="1" t="s">
        <v>27</v>
      </c>
      <c r="M587" s="1" t="s">
        <v>176</v>
      </c>
      <c r="N587" s="1" t="s">
        <v>605</v>
      </c>
      <c r="O587" s="1" t="s">
        <v>604</v>
      </c>
      <c r="P587" s="1" t="s">
        <v>208</v>
      </c>
      <c r="Q587" s="1" t="s">
        <v>31</v>
      </c>
    </row>
    <row r="588" spans="1:17" x14ac:dyDescent="0.2">
      <c r="A588" s="1" t="s">
        <v>607</v>
      </c>
      <c r="B588" s="1" t="s">
        <v>606</v>
      </c>
      <c r="C588" s="1" t="s">
        <v>24</v>
      </c>
      <c r="D588" s="24">
        <v>810.55</v>
      </c>
      <c r="E588" s="3">
        <f>Table1[[#This Row],[APRIL 2022 LIST PRICE ]]*0.075</f>
        <v>60.791249999999991</v>
      </c>
      <c r="F588" s="3">
        <f>Table1[[#This Row],[APRIL 2022 LIST PRICE ]]+Table1[[#This Row],[Column1]]</f>
        <v>871.34124999999995</v>
      </c>
      <c r="G588" s="24">
        <f>Table1[[#This Row],[APRIL 2022 LIST PRICE ]]*(1-Table1[[#This Row],[DISCOPUNT %]])</f>
        <v>664.65100000000007</v>
      </c>
      <c r="H588" s="10">
        <v>0.18</v>
      </c>
      <c r="I588" s="3">
        <v>365.04</v>
      </c>
      <c r="J588" s="3">
        <f>Table1[[#This Row],[PRICE PROPOSAL]]-Table1[[#This Row],[COST]]</f>
        <v>299.61100000000005</v>
      </c>
      <c r="K588" s="10">
        <f>Table1[[#This Row],[PROFIT/LOSS]]/Table1[[#This Row],[PRICE PROPOSAL]]</f>
        <v>0.45077943161147732</v>
      </c>
      <c r="L588" s="1" t="s">
        <v>27</v>
      </c>
      <c r="M588" s="1" t="s">
        <v>176</v>
      </c>
      <c r="N588" s="1" t="s">
        <v>605</v>
      </c>
      <c r="O588" s="1" t="s">
        <v>604</v>
      </c>
      <c r="P588" s="1" t="s">
        <v>208</v>
      </c>
      <c r="Q588" s="1" t="s">
        <v>31</v>
      </c>
    </row>
    <row r="589" spans="1:17" x14ac:dyDescent="0.2">
      <c r="A589" s="1" t="s">
        <v>498</v>
      </c>
      <c r="B589" s="1" t="s">
        <v>497</v>
      </c>
      <c r="C589" s="1" t="s">
        <v>24</v>
      </c>
      <c r="D589" s="24">
        <v>420.32499999999999</v>
      </c>
      <c r="E589" s="3">
        <f>Table1[[#This Row],[APRIL 2022 LIST PRICE ]]*0.075</f>
        <v>31.524374999999999</v>
      </c>
      <c r="F589" s="3">
        <f>Table1[[#This Row],[APRIL 2022 LIST PRICE ]]+Table1[[#This Row],[Column1]]</f>
        <v>451.84937500000001</v>
      </c>
      <c r="G589" s="24">
        <f>Table1[[#This Row],[APRIL 2022 LIST PRICE ]]*(1-Table1[[#This Row],[DISCOPUNT %]])</f>
        <v>344.66650000000004</v>
      </c>
      <c r="H589" s="10">
        <v>0.18</v>
      </c>
      <c r="I589" s="3">
        <v>186.8724</v>
      </c>
      <c r="J589" s="3">
        <f>Table1[[#This Row],[PRICE PROPOSAL]]-Table1[[#This Row],[COST]]</f>
        <v>157.79410000000004</v>
      </c>
      <c r="K589" s="10">
        <f>Table1[[#This Row],[PROFIT/LOSS]]/Table1[[#This Row],[PRICE PROPOSAL]]</f>
        <v>0.45781675909901315</v>
      </c>
      <c r="L589" s="1" t="s">
        <v>27</v>
      </c>
      <c r="M589" s="1" t="s">
        <v>176</v>
      </c>
      <c r="N589" s="1" t="s">
        <v>605</v>
      </c>
      <c r="O589" s="1" t="s">
        <v>604</v>
      </c>
      <c r="P589" s="1" t="s">
        <v>208</v>
      </c>
      <c r="Q589" s="1" t="s">
        <v>31</v>
      </c>
    </row>
    <row r="590" spans="1:17" x14ac:dyDescent="0.2">
      <c r="A590" s="1" t="s">
        <v>496</v>
      </c>
      <c r="B590" s="1" t="s">
        <v>495</v>
      </c>
      <c r="C590" s="1" t="s">
        <v>24</v>
      </c>
      <c r="D590" s="24">
        <v>467.625</v>
      </c>
      <c r="E590" s="3">
        <f>Table1[[#This Row],[APRIL 2022 LIST PRICE ]]*0.075</f>
        <v>35.071874999999999</v>
      </c>
      <c r="F590" s="3">
        <f>Table1[[#This Row],[APRIL 2022 LIST PRICE ]]+Table1[[#This Row],[Column1]]</f>
        <v>502.69687499999998</v>
      </c>
      <c r="G590" s="24">
        <f>Table1[[#This Row],[APRIL 2022 LIST PRICE ]]*(1-Table1[[#This Row],[DISCOPUNT %]])</f>
        <v>383.45250000000004</v>
      </c>
      <c r="H590" s="10">
        <v>0.18</v>
      </c>
      <c r="I590" s="3">
        <v>209.71440000000001</v>
      </c>
      <c r="J590" s="3">
        <f>Table1[[#This Row],[PRICE PROPOSAL]]-Table1[[#This Row],[COST]]</f>
        <v>173.73810000000003</v>
      </c>
      <c r="K590" s="10">
        <f>Table1[[#This Row],[PROFIT/LOSS]]/Table1[[#This Row],[PRICE PROPOSAL]]</f>
        <v>0.45308897451444446</v>
      </c>
      <c r="L590" s="1" t="s">
        <v>27</v>
      </c>
      <c r="M590" s="1" t="s">
        <v>176</v>
      </c>
      <c r="N590" s="1" t="s">
        <v>605</v>
      </c>
      <c r="O590" s="1" t="s">
        <v>604</v>
      </c>
      <c r="P590" s="1" t="s">
        <v>208</v>
      </c>
      <c r="Q590" s="1" t="s">
        <v>31</v>
      </c>
    </row>
    <row r="591" spans="1:17" x14ac:dyDescent="0.2">
      <c r="A591" s="1" t="s">
        <v>1060</v>
      </c>
      <c r="B591" s="1" t="s">
        <v>1059</v>
      </c>
      <c r="C591" s="1" t="s">
        <v>24</v>
      </c>
      <c r="D591" s="24">
        <v>111.8</v>
      </c>
      <c r="E591" s="3">
        <f>Table1[[#This Row],[APRIL 2022 LIST PRICE ]]*0.075</f>
        <v>8.3849999999999998</v>
      </c>
      <c r="F591" s="3">
        <f>Table1[[#This Row],[APRIL 2022 LIST PRICE ]]+Table1[[#This Row],[Column1]]</f>
        <v>120.185</v>
      </c>
      <c r="G591" s="24">
        <f>Table1[[#This Row],[APRIL 2022 LIST PRICE ]]*(1-Table1[[#This Row],[DISCOPUNT %]])</f>
        <v>91.676000000000002</v>
      </c>
      <c r="H591" s="10">
        <v>0.18</v>
      </c>
      <c r="I591" s="3">
        <v>52.75</v>
      </c>
      <c r="J591" s="3">
        <f>Table1[[#This Row],[PRICE PROPOSAL]]-Table1[[#This Row],[COST]]</f>
        <v>38.926000000000002</v>
      </c>
      <c r="K591" s="10">
        <f>Table1[[#This Row],[PROFIT/LOSS]]/Table1[[#This Row],[PRICE PROPOSAL]]</f>
        <v>0.4246040403158951</v>
      </c>
      <c r="L591" s="1" t="s">
        <v>27</v>
      </c>
      <c r="M591" s="1" t="s">
        <v>176</v>
      </c>
      <c r="N591" s="1" t="s">
        <v>325</v>
      </c>
      <c r="O591" s="1" t="s">
        <v>441</v>
      </c>
      <c r="P591" s="1" t="s">
        <v>494</v>
      </c>
      <c r="Q591" s="1" t="s">
        <v>31</v>
      </c>
    </row>
    <row r="592" spans="1:17" x14ac:dyDescent="0.2">
      <c r="A592" s="1" t="s">
        <v>1058</v>
      </c>
      <c r="B592" s="1" t="s">
        <v>1057</v>
      </c>
      <c r="C592" s="1" t="s">
        <v>24</v>
      </c>
      <c r="D592" s="24">
        <v>830.97500000000002</v>
      </c>
      <c r="E592" s="3">
        <f>Table1[[#This Row],[APRIL 2022 LIST PRICE ]]*0.075</f>
        <v>62.323124999999997</v>
      </c>
      <c r="F592" s="3">
        <f>Table1[[#This Row],[APRIL 2022 LIST PRICE ]]+Table1[[#This Row],[Column1]]</f>
        <v>893.29812500000003</v>
      </c>
      <c r="G592" s="24">
        <f>Table1[[#This Row],[APRIL 2022 LIST PRICE ]]*(1-Table1[[#This Row],[DISCOPUNT %]])</f>
        <v>681.3995000000001</v>
      </c>
      <c r="H592" s="10">
        <v>0.18</v>
      </c>
      <c r="I592" s="3">
        <v>463.79</v>
      </c>
      <c r="J592" s="3">
        <f>Table1[[#This Row],[PRICE PROPOSAL]]-Table1[[#This Row],[COST]]</f>
        <v>217.60950000000008</v>
      </c>
      <c r="K592" s="10">
        <f>Table1[[#This Row],[PROFIT/LOSS]]/Table1[[#This Row],[PRICE PROPOSAL]]</f>
        <v>0.31935670630812035</v>
      </c>
      <c r="L592" s="1" t="s">
        <v>27</v>
      </c>
      <c r="M592" s="1" t="s">
        <v>176</v>
      </c>
      <c r="N592" s="1" t="s">
        <v>325</v>
      </c>
      <c r="O592" s="1" t="s">
        <v>441</v>
      </c>
      <c r="P592" s="1" t="s">
        <v>494</v>
      </c>
      <c r="Q592" s="1" t="s">
        <v>31</v>
      </c>
    </row>
    <row r="593" spans="1:17" x14ac:dyDescent="0.2">
      <c r="A593" s="1" t="s">
        <v>1052</v>
      </c>
      <c r="B593" s="1" t="s">
        <v>1051</v>
      </c>
      <c r="C593" s="1" t="s">
        <v>24</v>
      </c>
      <c r="D593" s="24">
        <v>518.15</v>
      </c>
      <c r="E593" s="3">
        <f>Table1[[#This Row],[APRIL 2022 LIST PRICE ]]*0.075</f>
        <v>38.861249999999998</v>
      </c>
      <c r="F593" s="3">
        <f>Table1[[#This Row],[APRIL 2022 LIST PRICE ]]+Table1[[#This Row],[Column1]]</f>
        <v>557.01125000000002</v>
      </c>
      <c r="G593" s="24">
        <f>Table1[[#This Row],[APRIL 2022 LIST PRICE ]]*(1-Table1[[#This Row],[DISCOPUNT %]])</f>
        <v>424.88300000000004</v>
      </c>
      <c r="H593" s="10">
        <v>0.18</v>
      </c>
      <c r="I593" s="3">
        <v>194.4</v>
      </c>
      <c r="J593" s="3">
        <f>Table1[[#This Row],[PRICE PROPOSAL]]-Table1[[#This Row],[COST]]</f>
        <v>230.48300000000003</v>
      </c>
      <c r="K593" s="10">
        <f>Table1[[#This Row],[PROFIT/LOSS]]/Table1[[#This Row],[PRICE PROPOSAL]]</f>
        <v>0.5424622778506083</v>
      </c>
      <c r="L593" s="1" t="s">
        <v>27</v>
      </c>
      <c r="M593" s="1" t="s">
        <v>176</v>
      </c>
      <c r="N593" s="1" t="s">
        <v>563</v>
      </c>
      <c r="O593" s="1" t="s">
        <v>562</v>
      </c>
      <c r="P593" s="1" t="s">
        <v>261</v>
      </c>
      <c r="Q593" s="1" t="s">
        <v>31</v>
      </c>
    </row>
    <row r="594" spans="1:17" x14ac:dyDescent="0.2">
      <c r="A594" s="1" t="s">
        <v>1048</v>
      </c>
      <c r="B594" s="1" t="s">
        <v>1047</v>
      </c>
      <c r="C594" s="1" t="s">
        <v>24</v>
      </c>
      <c r="D594" s="24">
        <v>518.15</v>
      </c>
      <c r="E594" s="3">
        <f>Table1[[#This Row],[APRIL 2022 LIST PRICE ]]*0.075</f>
        <v>38.861249999999998</v>
      </c>
      <c r="F594" s="3">
        <f>Table1[[#This Row],[APRIL 2022 LIST PRICE ]]+Table1[[#This Row],[Column1]]</f>
        <v>557.01125000000002</v>
      </c>
      <c r="G594" s="24">
        <f>Table1[[#This Row],[APRIL 2022 LIST PRICE ]]*(1-Table1[[#This Row],[DISCOPUNT %]])</f>
        <v>424.88300000000004</v>
      </c>
      <c r="H594" s="10">
        <v>0.18</v>
      </c>
      <c r="I594" s="3">
        <v>194.4</v>
      </c>
      <c r="J594" s="3">
        <f>Table1[[#This Row],[PRICE PROPOSAL]]-Table1[[#This Row],[COST]]</f>
        <v>230.48300000000003</v>
      </c>
      <c r="K594" s="10">
        <f>Table1[[#This Row],[PROFIT/LOSS]]/Table1[[#This Row],[PRICE PROPOSAL]]</f>
        <v>0.5424622778506083</v>
      </c>
      <c r="L594" s="1" t="s">
        <v>27</v>
      </c>
      <c r="M594" s="1" t="s">
        <v>176</v>
      </c>
      <c r="N594" s="1" t="s">
        <v>563</v>
      </c>
      <c r="O594" s="1" t="s">
        <v>562</v>
      </c>
      <c r="P594" s="1" t="s">
        <v>261</v>
      </c>
      <c r="Q594" s="1" t="s">
        <v>31</v>
      </c>
    </row>
    <row r="595" spans="1:17" x14ac:dyDescent="0.2">
      <c r="A595" s="1" t="s">
        <v>1046</v>
      </c>
      <c r="B595" s="1" t="s">
        <v>1045</v>
      </c>
      <c r="C595" s="1" t="s">
        <v>24</v>
      </c>
      <c r="D595" s="24">
        <v>1334.075</v>
      </c>
      <c r="E595" s="3">
        <f>Table1[[#This Row],[APRIL 2022 LIST PRICE ]]*0.075</f>
        <v>100.05562500000001</v>
      </c>
      <c r="F595" s="3">
        <f>Table1[[#This Row],[APRIL 2022 LIST PRICE ]]+Table1[[#This Row],[Column1]]</f>
        <v>1434.130625</v>
      </c>
      <c r="G595" s="24">
        <f>Table1[[#This Row],[APRIL 2022 LIST PRICE ]]*(1-Table1[[#This Row],[DISCOPUNT %]])</f>
        <v>1093.9415000000001</v>
      </c>
      <c r="H595" s="10">
        <v>0.18</v>
      </c>
      <c r="I595" s="3">
        <v>669.6</v>
      </c>
      <c r="J595" s="3">
        <f>Table1[[#This Row],[PRICE PROPOSAL]]-Table1[[#This Row],[COST]]</f>
        <v>424.34150000000011</v>
      </c>
      <c r="K595" s="10">
        <f>Table1[[#This Row],[PROFIT/LOSS]]/Table1[[#This Row],[PRICE PROPOSAL]]</f>
        <v>0.3879014554251759</v>
      </c>
      <c r="L595" s="1" t="s">
        <v>27</v>
      </c>
      <c r="M595" s="1" t="s">
        <v>176</v>
      </c>
      <c r="N595" s="1" t="s">
        <v>563</v>
      </c>
      <c r="O595" s="1" t="s">
        <v>562</v>
      </c>
      <c r="P595" s="1" t="s">
        <v>261</v>
      </c>
      <c r="Q595" s="1" t="s">
        <v>31</v>
      </c>
    </row>
    <row r="596" spans="1:17" x14ac:dyDescent="0.2">
      <c r="A596" s="1" t="s">
        <v>1022</v>
      </c>
      <c r="B596" s="1" t="s">
        <v>1021</v>
      </c>
      <c r="C596" s="1" t="s">
        <v>1018</v>
      </c>
      <c r="D596" s="24">
        <v>1334.075</v>
      </c>
      <c r="E596" s="3">
        <f>Table1[[#This Row],[APRIL 2022 LIST PRICE ]]*0.075</f>
        <v>100.05562500000001</v>
      </c>
      <c r="F596" s="3">
        <f>Table1[[#This Row],[APRIL 2022 LIST PRICE ]]+Table1[[#This Row],[Column1]]</f>
        <v>1434.130625</v>
      </c>
      <c r="G596" s="24">
        <f>Table1[[#This Row],[APRIL 2022 LIST PRICE ]]*(1-Table1[[#This Row],[DISCOPUNT %]])</f>
        <v>1093.9415000000001</v>
      </c>
      <c r="H596" s="10">
        <v>0.18</v>
      </c>
      <c r="I596" s="3">
        <v>669.6</v>
      </c>
      <c r="J596" s="3">
        <f>Table1[[#This Row],[PRICE PROPOSAL]]-Table1[[#This Row],[COST]]</f>
        <v>424.34150000000011</v>
      </c>
      <c r="K596" s="10">
        <f>Table1[[#This Row],[PROFIT/LOSS]]/Table1[[#This Row],[PRICE PROPOSAL]]</f>
        <v>0.3879014554251759</v>
      </c>
      <c r="L596" s="1" t="s">
        <v>27</v>
      </c>
      <c r="M596" s="1" t="s">
        <v>176</v>
      </c>
      <c r="N596" s="1" t="s">
        <v>563</v>
      </c>
      <c r="O596" s="1" t="s">
        <v>562</v>
      </c>
      <c r="P596" s="1" t="s">
        <v>261</v>
      </c>
      <c r="Q596" s="1" t="s">
        <v>31</v>
      </c>
    </row>
    <row r="597" spans="1:17" x14ac:dyDescent="0.2">
      <c r="A597" s="1" t="s">
        <v>1020</v>
      </c>
      <c r="B597" s="1" t="s">
        <v>1019</v>
      </c>
      <c r="C597" s="1" t="s">
        <v>1018</v>
      </c>
      <c r="D597" s="24">
        <v>1334.075</v>
      </c>
      <c r="E597" s="3">
        <f>Table1[[#This Row],[APRIL 2022 LIST PRICE ]]*0.075</f>
        <v>100.05562500000001</v>
      </c>
      <c r="F597" s="3">
        <f>Table1[[#This Row],[APRIL 2022 LIST PRICE ]]+Table1[[#This Row],[Column1]]</f>
        <v>1434.130625</v>
      </c>
      <c r="G597" s="24">
        <f>Table1[[#This Row],[APRIL 2022 LIST PRICE ]]*(1-Table1[[#This Row],[DISCOPUNT %]])</f>
        <v>1093.9415000000001</v>
      </c>
      <c r="H597" s="10">
        <v>0.18</v>
      </c>
      <c r="I597" s="3">
        <v>669.6</v>
      </c>
      <c r="J597" s="3">
        <f>Table1[[#This Row],[PRICE PROPOSAL]]-Table1[[#This Row],[COST]]</f>
        <v>424.34150000000011</v>
      </c>
      <c r="K597" s="10">
        <f>Table1[[#This Row],[PROFIT/LOSS]]/Table1[[#This Row],[PRICE PROPOSAL]]</f>
        <v>0.3879014554251759</v>
      </c>
      <c r="L597" s="1" t="s">
        <v>27</v>
      </c>
      <c r="M597" s="1" t="s">
        <v>176</v>
      </c>
      <c r="N597" s="1" t="s">
        <v>563</v>
      </c>
      <c r="O597" s="1" t="s">
        <v>562</v>
      </c>
      <c r="P597" s="1" t="s">
        <v>261</v>
      </c>
      <c r="Q597" s="1" t="s">
        <v>31</v>
      </c>
    </row>
    <row r="598" spans="1:17" x14ac:dyDescent="0.2">
      <c r="A598" s="1" t="s">
        <v>972</v>
      </c>
      <c r="B598" s="1" t="s">
        <v>971</v>
      </c>
      <c r="C598" s="1" t="s">
        <v>24</v>
      </c>
      <c r="D598" s="24">
        <v>29.024999999999999</v>
      </c>
      <c r="E598" s="3">
        <f>Table1[[#This Row],[APRIL 2022 LIST PRICE ]]*0.075</f>
        <v>2.1768749999999999</v>
      </c>
      <c r="F598" s="3">
        <f>Table1[[#This Row],[APRIL 2022 LIST PRICE ]]+Table1[[#This Row],[Column1]]</f>
        <v>31.201874999999998</v>
      </c>
      <c r="G598" s="24">
        <f>Table1[[#This Row],[APRIL 2022 LIST PRICE ]]*(1-Table1[[#This Row],[DISCOPUNT %]])</f>
        <v>23.8005</v>
      </c>
      <c r="H598" s="10">
        <v>0.18</v>
      </c>
      <c r="I598" s="3">
        <v>7.7759999999999998</v>
      </c>
      <c r="J598" s="3">
        <f>Table1[[#This Row],[PRICE PROPOSAL]]-Table1[[#This Row],[COST]]</f>
        <v>16.0245</v>
      </c>
      <c r="K598" s="10">
        <f>Table1[[#This Row],[PROFIT/LOSS]]/Table1[[#This Row],[PRICE PROPOSAL]]</f>
        <v>0.67328417470221213</v>
      </c>
      <c r="L598" s="1" t="s">
        <v>27</v>
      </c>
      <c r="M598" s="1" t="s">
        <v>176</v>
      </c>
      <c r="N598" s="1" t="s">
        <v>1017</v>
      </c>
      <c r="O598" s="1" t="s">
        <v>1016</v>
      </c>
      <c r="P598" s="1" t="s">
        <v>261</v>
      </c>
      <c r="Q598" s="1" t="s">
        <v>31</v>
      </c>
    </row>
    <row r="599" spans="1:17" x14ac:dyDescent="0.2">
      <c r="A599" s="1" t="s">
        <v>888</v>
      </c>
      <c r="B599" s="1" t="s">
        <v>887</v>
      </c>
      <c r="C599" s="1" t="s">
        <v>24</v>
      </c>
      <c r="D599" s="24">
        <v>29.024999999999999</v>
      </c>
      <c r="E599" s="3">
        <f>Table1[[#This Row],[APRIL 2022 LIST PRICE ]]*0.075</f>
        <v>2.1768749999999999</v>
      </c>
      <c r="F599" s="3">
        <f>Table1[[#This Row],[APRIL 2022 LIST PRICE ]]+Table1[[#This Row],[Column1]]</f>
        <v>31.201874999999998</v>
      </c>
      <c r="G599" s="24">
        <f>Table1[[#This Row],[APRIL 2022 LIST PRICE ]]*(1-Table1[[#This Row],[DISCOPUNT %]])</f>
        <v>23.8005</v>
      </c>
      <c r="H599" s="10">
        <v>0.18</v>
      </c>
      <c r="I599" s="3">
        <v>8.4239999999999995</v>
      </c>
      <c r="J599" s="3">
        <f>Table1[[#This Row],[PRICE PROPOSAL]]-Table1[[#This Row],[COST]]</f>
        <v>15.3765</v>
      </c>
      <c r="K599" s="10">
        <f>Table1[[#This Row],[PROFIT/LOSS]]/Table1[[#This Row],[PRICE PROPOSAL]]</f>
        <v>0.64605785592739651</v>
      </c>
      <c r="L599" s="1" t="s">
        <v>27</v>
      </c>
      <c r="M599" s="1" t="s">
        <v>176</v>
      </c>
      <c r="N599" s="1" t="s">
        <v>1017</v>
      </c>
      <c r="O599" s="1" t="s">
        <v>1016</v>
      </c>
      <c r="P599" s="1" t="s">
        <v>261</v>
      </c>
      <c r="Q599" s="1" t="s">
        <v>31</v>
      </c>
    </row>
    <row r="600" spans="1:17" x14ac:dyDescent="0.2">
      <c r="A600" s="1" t="s">
        <v>886</v>
      </c>
      <c r="B600" s="1" t="s">
        <v>885</v>
      </c>
      <c r="C600" s="1" t="s">
        <v>24</v>
      </c>
      <c r="D600" s="24">
        <v>1334.075</v>
      </c>
      <c r="E600" s="3">
        <f>Table1[[#This Row],[APRIL 2022 LIST PRICE ]]*0.075</f>
        <v>100.05562500000001</v>
      </c>
      <c r="F600" s="3">
        <f>Table1[[#This Row],[APRIL 2022 LIST PRICE ]]+Table1[[#This Row],[Column1]]</f>
        <v>1434.130625</v>
      </c>
      <c r="G600" s="24">
        <f>Table1[[#This Row],[APRIL 2022 LIST PRICE ]]*(1-Table1[[#This Row],[DISCOPUNT %]])</f>
        <v>1093.9415000000001</v>
      </c>
      <c r="H600" s="10">
        <v>0.18</v>
      </c>
      <c r="I600" s="3">
        <v>669.6</v>
      </c>
      <c r="J600" s="3">
        <f>Table1[[#This Row],[PRICE PROPOSAL]]-Table1[[#This Row],[COST]]</f>
        <v>424.34150000000011</v>
      </c>
      <c r="K600" s="10">
        <f>Table1[[#This Row],[PROFIT/LOSS]]/Table1[[#This Row],[PRICE PROPOSAL]]</f>
        <v>0.3879014554251759</v>
      </c>
      <c r="L600" s="1" t="s">
        <v>27</v>
      </c>
      <c r="M600" s="1" t="s">
        <v>176</v>
      </c>
      <c r="N600" s="1" t="s">
        <v>563</v>
      </c>
      <c r="O600" s="1" t="s">
        <v>562</v>
      </c>
      <c r="P600" s="1" t="s">
        <v>261</v>
      </c>
      <c r="Q600" s="1" t="s">
        <v>31</v>
      </c>
    </row>
    <row r="601" spans="1:17" x14ac:dyDescent="0.2">
      <c r="A601" s="1" t="s">
        <v>884</v>
      </c>
      <c r="B601" s="1" t="s">
        <v>883</v>
      </c>
      <c r="C601" s="1" t="s">
        <v>24</v>
      </c>
      <c r="D601" s="24">
        <v>846.02499999999998</v>
      </c>
      <c r="E601" s="3">
        <f>Table1[[#This Row],[APRIL 2022 LIST PRICE ]]*0.075</f>
        <v>63.451874999999994</v>
      </c>
      <c r="F601" s="3">
        <f>Table1[[#This Row],[APRIL 2022 LIST PRICE ]]+Table1[[#This Row],[Column1]]</f>
        <v>909.47687499999995</v>
      </c>
      <c r="G601" s="24">
        <f>Table1[[#This Row],[APRIL 2022 LIST PRICE ]]*(1-Table1[[#This Row],[DISCOPUNT %]])</f>
        <v>693.7405</v>
      </c>
      <c r="H601" s="10">
        <v>0.18</v>
      </c>
      <c r="I601" s="3">
        <v>324</v>
      </c>
      <c r="J601" s="3">
        <f>Table1[[#This Row],[PRICE PROPOSAL]]-Table1[[#This Row],[COST]]</f>
        <v>369.7405</v>
      </c>
      <c r="K601" s="10">
        <f>Table1[[#This Row],[PROFIT/LOSS]]/Table1[[#This Row],[PRICE PROPOSAL]]</f>
        <v>0.53296657756034138</v>
      </c>
      <c r="L601" s="1" t="s">
        <v>27</v>
      </c>
      <c r="M601" s="1" t="s">
        <v>176</v>
      </c>
      <c r="N601" s="1" t="s">
        <v>563</v>
      </c>
      <c r="O601" s="1" t="s">
        <v>562</v>
      </c>
      <c r="P601" s="1" t="s">
        <v>261</v>
      </c>
      <c r="Q601" s="1" t="s">
        <v>31</v>
      </c>
    </row>
    <row r="602" spans="1:17" x14ac:dyDescent="0.2">
      <c r="A602" s="1" t="s">
        <v>882</v>
      </c>
      <c r="B602" s="1" t="s">
        <v>881</v>
      </c>
      <c r="C602" s="1" t="s">
        <v>24</v>
      </c>
      <c r="D602" s="24">
        <v>846.02499999999998</v>
      </c>
      <c r="E602" s="3">
        <f>Table1[[#This Row],[APRIL 2022 LIST PRICE ]]*0.075</f>
        <v>63.451874999999994</v>
      </c>
      <c r="F602" s="3">
        <f>Table1[[#This Row],[APRIL 2022 LIST PRICE ]]+Table1[[#This Row],[Column1]]</f>
        <v>909.47687499999995</v>
      </c>
      <c r="G602" s="24">
        <f>Table1[[#This Row],[APRIL 2022 LIST PRICE ]]*(1-Table1[[#This Row],[DISCOPUNT %]])</f>
        <v>693.7405</v>
      </c>
      <c r="H602" s="10">
        <v>0.18</v>
      </c>
      <c r="I602" s="3">
        <v>324</v>
      </c>
      <c r="J602" s="3">
        <f>Table1[[#This Row],[PRICE PROPOSAL]]-Table1[[#This Row],[COST]]</f>
        <v>369.7405</v>
      </c>
      <c r="K602" s="10">
        <f>Table1[[#This Row],[PROFIT/LOSS]]/Table1[[#This Row],[PRICE PROPOSAL]]</f>
        <v>0.53296657756034138</v>
      </c>
      <c r="L602" s="1" t="s">
        <v>27</v>
      </c>
      <c r="M602" s="1" t="s">
        <v>176</v>
      </c>
      <c r="N602" s="1" t="s">
        <v>563</v>
      </c>
      <c r="O602" s="1" t="s">
        <v>562</v>
      </c>
      <c r="P602" s="1" t="s">
        <v>261</v>
      </c>
      <c r="Q602" s="1" t="s">
        <v>31</v>
      </c>
    </row>
    <row r="603" spans="1:17" x14ac:dyDescent="0.2">
      <c r="A603" s="1" t="s">
        <v>854</v>
      </c>
      <c r="B603" s="1" t="s">
        <v>853</v>
      </c>
      <c r="C603" s="1" t="s">
        <v>24</v>
      </c>
      <c r="D603" s="24">
        <v>968.57500000000005</v>
      </c>
      <c r="E603" s="3">
        <f>Table1[[#This Row],[APRIL 2022 LIST PRICE ]]*0.075</f>
        <v>72.643124999999998</v>
      </c>
      <c r="F603" s="3">
        <f>Table1[[#This Row],[APRIL 2022 LIST PRICE ]]+Table1[[#This Row],[Column1]]</f>
        <v>1041.2181250000001</v>
      </c>
      <c r="G603" s="24">
        <f>Table1[[#This Row],[APRIL 2022 LIST PRICE ]]*(1-Table1[[#This Row],[DISCOPUNT %]])</f>
        <v>794.2315000000001</v>
      </c>
      <c r="H603" s="10">
        <v>0.18</v>
      </c>
      <c r="I603" s="3">
        <v>367.2</v>
      </c>
      <c r="J603" s="3">
        <f>Table1[[#This Row],[PRICE PROPOSAL]]-Table1[[#This Row],[COST]]</f>
        <v>427.03150000000011</v>
      </c>
      <c r="K603" s="10">
        <f>Table1[[#This Row],[PROFIT/LOSS]]/Table1[[#This Row],[PRICE PROPOSAL]]</f>
        <v>0.53766628495596069</v>
      </c>
      <c r="L603" s="1" t="s">
        <v>27</v>
      </c>
      <c r="M603" s="1" t="s">
        <v>176</v>
      </c>
      <c r="N603" s="1" t="s">
        <v>563</v>
      </c>
      <c r="O603" s="1" t="s">
        <v>562</v>
      </c>
      <c r="P603" s="1" t="s">
        <v>261</v>
      </c>
      <c r="Q603" s="1" t="s">
        <v>31</v>
      </c>
    </row>
    <row r="604" spans="1:17" x14ac:dyDescent="0.2">
      <c r="A604" s="1" t="s">
        <v>852</v>
      </c>
      <c r="B604" s="1" t="s">
        <v>851</v>
      </c>
      <c r="C604" s="1" t="s">
        <v>24</v>
      </c>
      <c r="D604" s="24">
        <v>968.57500000000005</v>
      </c>
      <c r="E604" s="3">
        <f>Table1[[#This Row],[APRIL 2022 LIST PRICE ]]*0.075</f>
        <v>72.643124999999998</v>
      </c>
      <c r="F604" s="3">
        <f>Table1[[#This Row],[APRIL 2022 LIST PRICE ]]+Table1[[#This Row],[Column1]]</f>
        <v>1041.2181250000001</v>
      </c>
      <c r="G604" s="24">
        <f>Table1[[#This Row],[APRIL 2022 LIST PRICE ]]*(1-Table1[[#This Row],[DISCOPUNT %]])</f>
        <v>794.2315000000001</v>
      </c>
      <c r="H604" s="10">
        <v>0.18</v>
      </c>
      <c r="I604" s="3">
        <v>367.2</v>
      </c>
      <c r="J604" s="3">
        <f>Table1[[#This Row],[PRICE PROPOSAL]]-Table1[[#This Row],[COST]]</f>
        <v>427.03150000000011</v>
      </c>
      <c r="K604" s="10">
        <f>Table1[[#This Row],[PROFIT/LOSS]]/Table1[[#This Row],[PRICE PROPOSAL]]</f>
        <v>0.53766628495596069</v>
      </c>
      <c r="L604" s="1" t="s">
        <v>27</v>
      </c>
      <c r="M604" s="1" t="s">
        <v>176</v>
      </c>
      <c r="N604" s="1" t="s">
        <v>563</v>
      </c>
      <c r="O604" s="1" t="s">
        <v>562</v>
      </c>
      <c r="P604" s="1" t="s">
        <v>261</v>
      </c>
      <c r="Q604" s="1" t="s">
        <v>31</v>
      </c>
    </row>
    <row r="605" spans="1:17" x14ac:dyDescent="0.2">
      <c r="A605" s="1" t="s">
        <v>1093</v>
      </c>
      <c r="B605" s="1" t="s">
        <v>1092</v>
      </c>
      <c r="C605" s="1" t="s">
        <v>24</v>
      </c>
      <c r="D605" s="24">
        <v>109.65</v>
      </c>
      <c r="E605" s="3">
        <f>Table1[[#This Row],[APRIL 2022 LIST PRICE ]]*0.075</f>
        <v>8.2237500000000008</v>
      </c>
      <c r="F605" s="3">
        <f>Table1[[#This Row],[APRIL 2022 LIST PRICE ]]+Table1[[#This Row],[Column1]]</f>
        <v>117.87375</v>
      </c>
      <c r="G605" s="24">
        <f>Table1[[#This Row],[APRIL 2022 LIST PRICE ]]*(1-Table1[[#This Row],[DISCOPUNT %]])</f>
        <v>89.913000000000011</v>
      </c>
      <c r="H605" s="10">
        <v>0.18</v>
      </c>
      <c r="I605" s="3">
        <v>52.747199999999999</v>
      </c>
      <c r="J605" s="3">
        <f>Table1[[#This Row],[PRICE PROPOSAL]]-Table1[[#This Row],[COST]]</f>
        <v>37.165800000000011</v>
      </c>
      <c r="K605" s="10">
        <f>Table1[[#This Row],[PROFIT/LOSS]]/Table1[[#This Row],[PRICE PROPOSAL]]</f>
        <v>0.41335290781088391</v>
      </c>
      <c r="L605" s="1" t="s">
        <v>27</v>
      </c>
      <c r="M605" s="1" t="s">
        <v>176</v>
      </c>
      <c r="N605" s="1" t="s">
        <v>175</v>
      </c>
      <c r="O605" s="1" t="s">
        <v>175</v>
      </c>
      <c r="P605" s="1" t="s">
        <v>261</v>
      </c>
      <c r="Q605" s="1" t="s">
        <v>31</v>
      </c>
    </row>
    <row r="606" spans="1:17" x14ac:dyDescent="0.2">
      <c r="A606" s="1" t="s">
        <v>1090</v>
      </c>
      <c r="B606" s="1" t="s">
        <v>1089</v>
      </c>
      <c r="C606" s="1" t="s">
        <v>24</v>
      </c>
      <c r="D606" s="24">
        <v>116.1</v>
      </c>
      <c r="E606" s="3">
        <f>Table1[[#This Row],[APRIL 2022 LIST PRICE ]]*0.075</f>
        <v>8.7074999999999996</v>
      </c>
      <c r="F606" s="3">
        <f>Table1[[#This Row],[APRIL 2022 LIST PRICE ]]+Table1[[#This Row],[Column1]]</f>
        <v>124.80749999999999</v>
      </c>
      <c r="G606" s="24">
        <f>Table1[[#This Row],[APRIL 2022 LIST PRICE ]]*(1-Table1[[#This Row],[DISCOPUNT %]])</f>
        <v>95.201999999999998</v>
      </c>
      <c r="H606" s="10">
        <v>0.18</v>
      </c>
      <c r="I606" s="3">
        <v>53.287199999999999</v>
      </c>
      <c r="J606" s="3">
        <f>Table1[[#This Row],[PRICE PROPOSAL]]-Table1[[#This Row],[COST]]</f>
        <v>41.9148</v>
      </c>
      <c r="K606" s="10">
        <f>Table1[[#This Row],[PROFIT/LOSS]]/Table1[[#This Row],[PRICE PROPOSAL]]</f>
        <v>0.44027226318774815</v>
      </c>
      <c r="L606" s="1" t="s">
        <v>27</v>
      </c>
      <c r="M606" s="1" t="s">
        <v>176</v>
      </c>
      <c r="N606" s="1" t="s">
        <v>175</v>
      </c>
      <c r="O606" s="1" t="s">
        <v>175</v>
      </c>
      <c r="P606" s="1" t="s">
        <v>261</v>
      </c>
      <c r="Q606" s="1" t="s">
        <v>31</v>
      </c>
    </row>
    <row r="607" spans="1:17" x14ac:dyDescent="0.2">
      <c r="A607" s="1" t="s">
        <v>1085</v>
      </c>
      <c r="B607" s="1" t="s">
        <v>1084</v>
      </c>
      <c r="C607" s="1" t="s">
        <v>24</v>
      </c>
      <c r="D607" s="24">
        <v>107.5</v>
      </c>
      <c r="E607" s="3">
        <f>Table1[[#This Row],[APRIL 2022 LIST PRICE ]]*0.075</f>
        <v>8.0625</v>
      </c>
      <c r="F607" s="3">
        <f>Table1[[#This Row],[APRIL 2022 LIST PRICE ]]+Table1[[#This Row],[Column1]]</f>
        <v>115.5625</v>
      </c>
      <c r="G607" s="24">
        <f>Table1[[#This Row],[APRIL 2022 LIST PRICE ]]*(1-Table1[[#This Row],[DISCOPUNT %]])</f>
        <v>107.5</v>
      </c>
      <c r="H607" s="10">
        <v>0</v>
      </c>
      <c r="I607" s="3">
        <v>10.789199999999999</v>
      </c>
      <c r="J607" s="3">
        <f>Table1[[#This Row],[PRICE PROPOSAL]]-Table1[[#This Row],[COST]]</f>
        <v>96.710800000000006</v>
      </c>
      <c r="K607" s="10">
        <f>Table1[[#This Row],[PROFIT/LOSS]]/Table1[[#This Row],[PRICE PROPOSAL]]</f>
        <v>0.89963534883720941</v>
      </c>
      <c r="L607" s="1" t="s">
        <v>27</v>
      </c>
      <c r="M607" s="1" t="s">
        <v>1079</v>
      </c>
      <c r="N607" s="1" t="s">
        <v>1091</v>
      </c>
      <c r="O607" s="1" t="s">
        <v>771</v>
      </c>
      <c r="P607" s="1" t="s">
        <v>251</v>
      </c>
      <c r="Q607" s="1" t="s">
        <v>31</v>
      </c>
    </row>
    <row r="608" spans="1:17" x14ac:dyDescent="0.2">
      <c r="A608" s="1" t="s">
        <v>1083</v>
      </c>
      <c r="B608" s="1" t="s">
        <v>1082</v>
      </c>
      <c r="C608" s="1" t="s">
        <v>24</v>
      </c>
      <c r="D608" s="24">
        <v>10.75</v>
      </c>
      <c r="E608" s="3">
        <f>Table1[[#This Row],[APRIL 2022 LIST PRICE ]]*0.075</f>
        <v>0.80625000000000002</v>
      </c>
      <c r="F608" s="3">
        <f>Table1[[#This Row],[APRIL 2022 LIST PRICE ]]+Table1[[#This Row],[Column1]]</f>
        <v>11.55625</v>
      </c>
      <c r="G608" s="24">
        <f>Table1[[#This Row],[APRIL 2022 LIST PRICE ]]*(1-Table1[[#This Row],[DISCOPUNT %]])</f>
        <v>10.75</v>
      </c>
      <c r="H608" s="10">
        <v>0</v>
      </c>
      <c r="I608" s="3">
        <v>7.1711999999999998</v>
      </c>
      <c r="J608" s="3">
        <f>Table1[[#This Row],[PRICE PROPOSAL]]-Table1[[#This Row],[COST]]</f>
        <v>3.5788000000000002</v>
      </c>
      <c r="K608" s="10">
        <f>Table1[[#This Row],[PROFIT/LOSS]]/Table1[[#This Row],[PRICE PROPOSAL]]</f>
        <v>0.33291162790697676</v>
      </c>
      <c r="L608" s="1" t="s">
        <v>27</v>
      </c>
      <c r="M608" s="1" t="s">
        <v>1079</v>
      </c>
      <c r="N608" s="1" t="s">
        <v>1088</v>
      </c>
      <c r="O608" s="1" t="s">
        <v>771</v>
      </c>
      <c r="P608" s="1" t="s">
        <v>251</v>
      </c>
      <c r="Q608" s="1" t="s">
        <v>31</v>
      </c>
    </row>
    <row r="609" spans="1:17" x14ac:dyDescent="0.2">
      <c r="A609" s="1" t="s">
        <v>1087</v>
      </c>
      <c r="B609" s="1" t="s">
        <v>1086</v>
      </c>
      <c r="C609" s="1" t="s">
        <v>24</v>
      </c>
      <c r="D609" s="24">
        <v>10.75</v>
      </c>
      <c r="E609" s="3">
        <f>Table1[[#This Row],[APRIL 2022 LIST PRICE ]]*0.075</f>
        <v>0.80625000000000002</v>
      </c>
      <c r="F609" s="3">
        <f>Table1[[#This Row],[APRIL 2022 LIST PRICE ]]+Table1[[#This Row],[Column1]]</f>
        <v>11.55625</v>
      </c>
      <c r="G609" s="24">
        <f>Table1[[#This Row],[APRIL 2022 LIST PRICE ]]*(1-Table1[[#This Row],[DISCOPUNT %]])</f>
        <v>10.75</v>
      </c>
      <c r="H609" s="10">
        <v>0</v>
      </c>
      <c r="I609" s="3">
        <v>1.1772</v>
      </c>
      <c r="J609" s="3">
        <f>Table1[[#This Row],[PRICE PROPOSAL]]-Table1[[#This Row],[COST]]</f>
        <v>9.5728000000000009</v>
      </c>
      <c r="K609" s="10">
        <f>Table1[[#This Row],[PROFIT/LOSS]]/Table1[[#This Row],[PRICE PROPOSAL]]</f>
        <v>0.89049302325581403</v>
      </c>
      <c r="L609" s="1" t="s">
        <v>27</v>
      </c>
      <c r="M609" s="1" t="s">
        <v>1079</v>
      </c>
      <c r="N609" s="1" t="s">
        <v>1078</v>
      </c>
      <c r="O609" s="1" t="s">
        <v>1077</v>
      </c>
      <c r="P609" s="1" t="s">
        <v>251</v>
      </c>
      <c r="Q609" s="1" t="s">
        <v>31</v>
      </c>
    </row>
    <row r="610" spans="1:17" x14ac:dyDescent="0.2">
      <c r="A610" s="1" t="s">
        <v>1083</v>
      </c>
      <c r="B610" s="1" t="s">
        <v>1082</v>
      </c>
      <c r="C610" s="1" t="s">
        <v>24</v>
      </c>
      <c r="D610" s="24">
        <v>107.5</v>
      </c>
      <c r="E610" s="3">
        <f>Table1[[#This Row],[APRIL 2022 LIST PRICE ]]*0.075</f>
        <v>8.0625</v>
      </c>
      <c r="F610" s="3">
        <f>Table1[[#This Row],[APRIL 2022 LIST PRICE ]]+Table1[[#This Row],[Column1]]</f>
        <v>115.5625</v>
      </c>
      <c r="G610" s="24">
        <f>Table1[[#This Row],[APRIL 2022 LIST PRICE ]]*(1-Table1[[#This Row],[DISCOPUNT %]])</f>
        <v>107.5</v>
      </c>
      <c r="H610" s="10">
        <v>0</v>
      </c>
      <c r="I610" s="3">
        <v>10.206</v>
      </c>
      <c r="J610" s="3">
        <f>Table1[[#This Row],[PRICE PROPOSAL]]-Table1[[#This Row],[COST]]</f>
        <v>97.293999999999997</v>
      </c>
      <c r="K610" s="10">
        <f>Table1[[#This Row],[PROFIT/LOSS]]/Table1[[#This Row],[PRICE PROPOSAL]]</f>
        <v>0.90506046511627902</v>
      </c>
      <c r="L610" s="1" t="s">
        <v>27</v>
      </c>
      <c r="M610" s="1" t="s">
        <v>1079</v>
      </c>
      <c r="N610" s="1" t="s">
        <v>1078</v>
      </c>
      <c r="O610" s="1" t="s">
        <v>1077</v>
      </c>
      <c r="P610" s="1" t="s">
        <v>251</v>
      </c>
      <c r="Q610" s="1" t="s">
        <v>31</v>
      </c>
    </row>
    <row r="611" spans="1:17" x14ac:dyDescent="0.2">
      <c r="A611" s="1" t="s">
        <v>1087</v>
      </c>
      <c r="B611" s="1" t="s">
        <v>1086</v>
      </c>
      <c r="C611" s="1" t="s">
        <v>24</v>
      </c>
      <c r="D611" s="24">
        <v>10.75</v>
      </c>
      <c r="E611" s="3">
        <f>Table1[[#This Row],[APRIL 2022 LIST PRICE ]]*0.075</f>
        <v>0.80625000000000002</v>
      </c>
      <c r="F611" s="3">
        <f>Table1[[#This Row],[APRIL 2022 LIST PRICE ]]+Table1[[#This Row],[Column1]]</f>
        <v>11.55625</v>
      </c>
      <c r="G611" s="24">
        <f>Table1[[#This Row],[APRIL 2022 LIST PRICE ]]*(1-Table1[[#This Row],[DISCOPUNT %]])</f>
        <v>10.75</v>
      </c>
      <c r="H611" s="10">
        <v>0</v>
      </c>
      <c r="I611" s="3">
        <v>1.7712000000000001</v>
      </c>
      <c r="J611" s="3">
        <f>Table1[[#This Row],[PRICE PROPOSAL]]-Table1[[#This Row],[COST]]</f>
        <v>8.9787999999999997</v>
      </c>
      <c r="K611" s="28">
        <f>Table1[[#This Row],[PROFIT/LOSS]]/Table1[[#This Row],[PRICE PROPOSAL]]</f>
        <v>0.83523720930232559</v>
      </c>
      <c r="L611" s="1" t="s">
        <v>27</v>
      </c>
      <c r="M611" s="1" t="s">
        <v>1079</v>
      </c>
      <c r="N611" s="1" t="s">
        <v>1078</v>
      </c>
      <c r="O611" s="1" t="s">
        <v>1077</v>
      </c>
      <c r="P611" s="1" t="s">
        <v>284</v>
      </c>
      <c r="Q611" s="1" t="s">
        <v>31</v>
      </c>
    </row>
    <row r="612" spans="1:17" s="20" customFormat="1" x14ac:dyDescent="0.2">
      <c r="A612" s="20" t="s">
        <v>1428</v>
      </c>
      <c r="B612" s="20" t="s">
        <v>1429</v>
      </c>
      <c r="C612" s="20" t="s">
        <v>24</v>
      </c>
      <c r="D612" s="23">
        <v>385</v>
      </c>
      <c r="E612" s="20">
        <v>0</v>
      </c>
      <c r="F612" s="20">
        <v>100</v>
      </c>
      <c r="G612" s="23">
        <f>D612*(1-H612)</f>
        <v>327.25</v>
      </c>
      <c r="H612" s="29">
        <v>0.15</v>
      </c>
      <c r="I612" s="23">
        <v>84.034800000000004</v>
      </c>
      <c r="J612" s="23">
        <f>G612-I612</f>
        <v>243.21519999999998</v>
      </c>
      <c r="K612" s="29">
        <f>J612/G612</f>
        <v>0.7432091673032849</v>
      </c>
      <c r="L612" s="20" t="s">
        <v>27</v>
      </c>
      <c r="M612" s="20" t="s">
        <v>28</v>
      </c>
      <c r="N612" s="20" t="s">
        <v>538</v>
      </c>
      <c r="O612" s="20" t="s">
        <v>244</v>
      </c>
      <c r="P612" s="20" t="s">
        <v>1123</v>
      </c>
      <c r="Q612" s="20" t="s">
        <v>31</v>
      </c>
    </row>
    <row r="613" spans="1:17" s="20" customFormat="1" x14ac:dyDescent="0.2">
      <c r="A613" s="20" t="s">
        <v>1430</v>
      </c>
      <c r="B613" s="20" t="s">
        <v>1431</v>
      </c>
      <c r="C613" s="20" t="s">
        <v>24</v>
      </c>
      <c r="D613" s="23">
        <v>762</v>
      </c>
      <c r="E613" s="20">
        <v>0</v>
      </c>
      <c r="F613" s="20">
        <v>100</v>
      </c>
      <c r="G613" s="23">
        <f t="shared" ref="G613:G676" si="0">D613*(1-H613)</f>
        <v>647.69999999999993</v>
      </c>
      <c r="H613" s="29">
        <v>0.15</v>
      </c>
      <c r="I613" s="23">
        <v>274.88159999999999</v>
      </c>
      <c r="J613" s="23">
        <f t="shared" ref="J613:J614" si="1">G613-I613</f>
        <v>372.81839999999994</v>
      </c>
      <c r="K613" s="29">
        <f t="shared" ref="K613:K676" si="2">J613/G613</f>
        <v>0.5756035201482167</v>
      </c>
      <c r="L613" s="20" t="s">
        <v>27</v>
      </c>
      <c r="M613" s="20" t="s">
        <v>176</v>
      </c>
      <c r="N613" s="20" t="s">
        <v>244</v>
      </c>
      <c r="O613" s="20" t="s">
        <v>244</v>
      </c>
      <c r="P613" s="20" t="s">
        <v>1123</v>
      </c>
      <c r="Q613" s="20" t="s">
        <v>31</v>
      </c>
    </row>
    <row r="614" spans="1:17" s="20" customFormat="1" x14ac:dyDescent="0.2">
      <c r="A614" s="20" t="s">
        <v>1432</v>
      </c>
      <c r="B614" s="20" t="s">
        <v>1433</v>
      </c>
      <c r="C614" s="20" t="s">
        <v>24</v>
      </c>
      <c r="D614" s="23">
        <v>30484</v>
      </c>
      <c r="E614" s="20">
        <v>0</v>
      </c>
      <c r="F614" s="20">
        <v>100</v>
      </c>
      <c r="G614" s="23">
        <f t="shared" si="0"/>
        <v>25911.399999999998</v>
      </c>
      <c r="H614" s="29">
        <v>0.15</v>
      </c>
      <c r="I614" s="23">
        <v>5171.9131799999996</v>
      </c>
      <c r="J614" s="23">
        <f t="shared" si="1"/>
        <v>20739.486819999998</v>
      </c>
      <c r="K614" s="29">
        <f t="shared" si="2"/>
        <v>0.80040008722029687</v>
      </c>
      <c r="L614" s="20" t="s">
        <v>27</v>
      </c>
      <c r="M614" s="20" t="s">
        <v>312</v>
      </c>
      <c r="N614" s="20" t="s">
        <v>261</v>
      </c>
      <c r="O614" s="20" t="s">
        <v>1123</v>
      </c>
      <c r="P614" s="20" t="s">
        <v>261</v>
      </c>
      <c r="Q614" s="20" t="s">
        <v>31</v>
      </c>
    </row>
    <row r="615" spans="1:17" s="20" customFormat="1" x14ac:dyDescent="0.2">
      <c r="A615" s="20" t="s">
        <v>1434</v>
      </c>
      <c r="B615" s="20" t="s">
        <v>1435</v>
      </c>
      <c r="C615" s="20" t="s">
        <v>24</v>
      </c>
      <c r="D615" s="23">
        <v>30484</v>
      </c>
      <c r="E615" s="20">
        <v>0</v>
      </c>
      <c r="F615" s="20">
        <v>100</v>
      </c>
      <c r="G615" s="23">
        <f t="shared" si="0"/>
        <v>25911.399999999998</v>
      </c>
      <c r="H615" s="29">
        <v>0.15</v>
      </c>
      <c r="I615" s="23">
        <v>5172.3019800000002</v>
      </c>
      <c r="J615" s="23">
        <f t="shared" ref="J615:J676" si="3">G615-I615</f>
        <v>20739.098019999998</v>
      </c>
      <c r="K615" s="29">
        <f t="shared" si="2"/>
        <v>0.80038508224179317</v>
      </c>
      <c r="L615" s="20" t="s">
        <v>27</v>
      </c>
      <c r="M615" s="20" t="s">
        <v>312</v>
      </c>
      <c r="N615" s="20" t="s">
        <v>261</v>
      </c>
      <c r="O615" s="20" t="s">
        <v>1123</v>
      </c>
      <c r="P615" s="20" t="s">
        <v>261</v>
      </c>
      <c r="Q615" s="20" t="s">
        <v>31</v>
      </c>
    </row>
    <row r="616" spans="1:17" s="20" customFormat="1" x14ac:dyDescent="0.2">
      <c r="A616" s="20" t="s">
        <v>1436</v>
      </c>
      <c r="B616" s="20" t="s">
        <v>1437</v>
      </c>
      <c r="C616" s="20" t="s">
        <v>24</v>
      </c>
      <c r="D616" s="23">
        <v>36391</v>
      </c>
      <c r="E616" s="20">
        <v>0</v>
      </c>
      <c r="F616" s="20">
        <v>100</v>
      </c>
      <c r="G616" s="23">
        <f t="shared" si="0"/>
        <v>30932.35</v>
      </c>
      <c r="H616" s="29">
        <v>0.15</v>
      </c>
      <c r="I616" s="23">
        <v>5774.5086300000003</v>
      </c>
      <c r="J616" s="23">
        <f t="shared" si="3"/>
        <v>25157.841369999998</v>
      </c>
      <c r="K616" s="29">
        <f t="shared" si="2"/>
        <v>0.81331814007018544</v>
      </c>
      <c r="L616" s="20" t="s">
        <v>27</v>
      </c>
      <c r="M616" s="20" t="s">
        <v>312</v>
      </c>
      <c r="N616" s="20" t="s">
        <v>261</v>
      </c>
      <c r="O616" s="20" t="s">
        <v>1123</v>
      </c>
      <c r="P616" s="20" t="s">
        <v>261</v>
      </c>
      <c r="Q616" s="20" t="s">
        <v>31</v>
      </c>
    </row>
    <row r="617" spans="1:17" s="20" customFormat="1" x14ac:dyDescent="0.2">
      <c r="A617" s="20" t="s">
        <v>1438</v>
      </c>
      <c r="B617" s="20" t="s">
        <v>1439</v>
      </c>
      <c r="C617" s="20" t="s">
        <v>24</v>
      </c>
      <c r="D617" s="23">
        <v>36391</v>
      </c>
      <c r="E617" s="20">
        <v>0</v>
      </c>
      <c r="F617" s="20">
        <v>100</v>
      </c>
      <c r="G617" s="23">
        <f t="shared" si="0"/>
        <v>30932.35</v>
      </c>
      <c r="H617" s="29">
        <v>0.15</v>
      </c>
      <c r="I617" s="23">
        <v>5774.89743</v>
      </c>
      <c r="J617" s="23">
        <f t="shared" si="3"/>
        <v>25157.452569999998</v>
      </c>
      <c r="K617" s="29">
        <f t="shared" si="2"/>
        <v>0.81330557070510323</v>
      </c>
      <c r="L617" s="20" t="s">
        <v>27</v>
      </c>
      <c r="M617" s="20" t="s">
        <v>312</v>
      </c>
      <c r="N617" s="20" t="s">
        <v>261</v>
      </c>
      <c r="O617" s="20" t="s">
        <v>1123</v>
      </c>
      <c r="P617" s="20" t="s">
        <v>261</v>
      </c>
      <c r="Q617" s="20" t="s">
        <v>31</v>
      </c>
    </row>
    <row r="618" spans="1:17" s="20" customFormat="1" x14ac:dyDescent="0.2">
      <c r="A618" s="20" t="s">
        <v>1440</v>
      </c>
      <c r="B618" s="20" t="s">
        <v>1441</v>
      </c>
      <c r="C618" s="20" t="s">
        <v>24</v>
      </c>
      <c r="D618" s="23">
        <v>33731</v>
      </c>
      <c r="E618" s="20">
        <v>0</v>
      </c>
      <c r="F618" s="20">
        <v>100</v>
      </c>
      <c r="G618" s="23">
        <f t="shared" si="0"/>
        <v>28671.35</v>
      </c>
      <c r="H618" s="29">
        <v>0.15</v>
      </c>
      <c r="I618" s="23">
        <v>5172.6907799999999</v>
      </c>
      <c r="J618" s="23">
        <f t="shared" si="3"/>
        <v>23498.659219999998</v>
      </c>
      <c r="K618" s="29">
        <f t="shared" si="2"/>
        <v>0.81958677285862014</v>
      </c>
      <c r="L618" s="20" t="s">
        <v>27</v>
      </c>
      <c r="M618" s="20" t="s">
        <v>312</v>
      </c>
      <c r="N618" s="20" t="s">
        <v>261</v>
      </c>
      <c r="O618" s="20" t="s">
        <v>1123</v>
      </c>
      <c r="P618" s="20" t="s">
        <v>261</v>
      </c>
      <c r="Q618" s="20" t="s">
        <v>31</v>
      </c>
    </row>
    <row r="619" spans="1:17" s="20" customFormat="1" x14ac:dyDescent="0.2">
      <c r="A619" s="20" t="s">
        <v>1442</v>
      </c>
      <c r="B619" s="20" t="s">
        <v>1443</v>
      </c>
      <c r="C619" s="20" t="s">
        <v>24</v>
      </c>
      <c r="D619" s="23">
        <v>33731</v>
      </c>
      <c r="E619" s="20">
        <v>0</v>
      </c>
      <c r="F619" s="20">
        <v>100</v>
      </c>
      <c r="G619" s="23">
        <f t="shared" si="0"/>
        <v>28671.35</v>
      </c>
      <c r="H619" s="29">
        <v>0.15</v>
      </c>
      <c r="I619" s="23">
        <v>5173.0795799999996</v>
      </c>
      <c r="J619" s="23">
        <f t="shared" si="3"/>
        <v>23498.270420000001</v>
      </c>
      <c r="K619" s="29">
        <f t="shared" si="2"/>
        <v>0.81957321228334212</v>
      </c>
      <c r="L619" s="22" t="s">
        <v>27</v>
      </c>
      <c r="M619" s="20" t="s">
        <v>312</v>
      </c>
      <c r="N619" s="20" t="s">
        <v>261</v>
      </c>
      <c r="O619" s="20" t="s">
        <v>1123</v>
      </c>
      <c r="P619" s="20" t="s">
        <v>261</v>
      </c>
      <c r="Q619" s="20" t="s">
        <v>31</v>
      </c>
    </row>
    <row r="620" spans="1:17" s="20" customFormat="1" x14ac:dyDescent="0.2">
      <c r="A620" s="20" t="s">
        <v>1444</v>
      </c>
      <c r="B620" s="20" t="s">
        <v>1445</v>
      </c>
      <c r="C620" s="20" t="s">
        <v>24</v>
      </c>
      <c r="D620" s="23">
        <v>39637</v>
      </c>
      <c r="E620" s="20">
        <v>0</v>
      </c>
      <c r="F620" s="20">
        <v>100</v>
      </c>
      <c r="G620" s="23">
        <f t="shared" si="0"/>
        <v>33691.449999999997</v>
      </c>
      <c r="H620" s="29">
        <v>0.15</v>
      </c>
      <c r="I620" s="23">
        <v>5775.2862299999997</v>
      </c>
      <c r="J620" s="23">
        <f t="shared" si="3"/>
        <v>27916.163769999999</v>
      </c>
      <c r="K620" s="29">
        <f t="shared" si="2"/>
        <v>0.82858303130319422</v>
      </c>
      <c r="L620" s="20" t="s">
        <v>27</v>
      </c>
      <c r="M620" s="20" t="s">
        <v>312</v>
      </c>
      <c r="N620" s="20" t="s">
        <v>261</v>
      </c>
      <c r="O620" s="20" t="s">
        <v>1123</v>
      </c>
      <c r="P620" s="20" t="s">
        <v>261</v>
      </c>
      <c r="Q620" s="20" t="s">
        <v>31</v>
      </c>
    </row>
    <row r="621" spans="1:17" s="20" customFormat="1" x14ac:dyDescent="0.2">
      <c r="A621" s="20" t="s">
        <v>1446</v>
      </c>
      <c r="B621" s="20" t="s">
        <v>1447</v>
      </c>
      <c r="C621" s="20" t="s">
        <v>24</v>
      </c>
      <c r="D621" s="23">
        <v>39637</v>
      </c>
      <c r="E621" s="20">
        <v>0</v>
      </c>
      <c r="F621" s="20">
        <v>100</v>
      </c>
      <c r="G621" s="23">
        <f t="shared" si="0"/>
        <v>33691.449999999997</v>
      </c>
      <c r="H621" s="29">
        <v>0.15</v>
      </c>
      <c r="I621" s="23">
        <v>5775.6750300000003</v>
      </c>
      <c r="J621" s="23">
        <f t="shared" si="3"/>
        <v>27915.774969999999</v>
      </c>
      <c r="K621" s="29">
        <f t="shared" si="2"/>
        <v>0.82857149128339691</v>
      </c>
      <c r="L621" s="20" t="s">
        <v>27</v>
      </c>
      <c r="M621" s="20" t="s">
        <v>312</v>
      </c>
      <c r="N621" s="20" t="s">
        <v>261</v>
      </c>
      <c r="O621" s="20" t="s">
        <v>1123</v>
      </c>
      <c r="P621" s="20" t="s">
        <v>261</v>
      </c>
      <c r="Q621" s="20" t="s">
        <v>31</v>
      </c>
    </row>
    <row r="622" spans="1:17" s="20" customFormat="1" x14ac:dyDescent="0.2">
      <c r="A622" s="20" t="s">
        <v>1448</v>
      </c>
      <c r="B622" s="20" t="s">
        <v>1449</v>
      </c>
      <c r="C622" s="20" t="s">
        <v>24</v>
      </c>
      <c r="D622" s="23">
        <v>36515</v>
      </c>
      <c r="E622" s="20">
        <v>0</v>
      </c>
      <c r="F622" s="20">
        <v>100</v>
      </c>
      <c r="G622" s="23">
        <f t="shared" si="0"/>
        <v>31037.75</v>
      </c>
      <c r="H622" s="29">
        <v>0.15</v>
      </c>
      <c r="I622" s="23">
        <v>5172.6907799999999</v>
      </c>
      <c r="J622" s="23">
        <f t="shared" si="3"/>
        <v>25865.059219999999</v>
      </c>
      <c r="K622" s="29">
        <f t="shared" si="2"/>
        <v>0.83334195358877494</v>
      </c>
      <c r="L622" s="20" t="s">
        <v>27</v>
      </c>
      <c r="M622" s="20" t="s">
        <v>312</v>
      </c>
      <c r="N622" s="20" t="s">
        <v>261</v>
      </c>
      <c r="O622" s="20" t="s">
        <v>1123</v>
      </c>
      <c r="P622" s="20" t="s">
        <v>261</v>
      </c>
      <c r="Q622" s="20" t="s">
        <v>31</v>
      </c>
    </row>
    <row r="623" spans="1:17" s="20" customFormat="1" x14ac:dyDescent="0.2">
      <c r="A623" s="20" t="s">
        <v>1450</v>
      </c>
      <c r="B623" s="20" t="s">
        <v>1451</v>
      </c>
      <c r="C623" s="20" t="s">
        <v>24</v>
      </c>
      <c r="D623" s="23">
        <v>36515</v>
      </c>
      <c r="E623" s="20">
        <v>0</v>
      </c>
      <c r="F623" s="20">
        <v>100</v>
      </c>
      <c r="G623" s="23">
        <f t="shared" si="0"/>
        <v>31037.75</v>
      </c>
      <c r="H623" s="29">
        <v>0.15</v>
      </c>
      <c r="I623" s="23">
        <v>5173.0795799999996</v>
      </c>
      <c r="J623" s="23">
        <f t="shared" si="3"/>
        <v>25864.670420000002</v>
      </c>
      <c r="K623" s="29">
        <f t="shared" si="2"/>
        <v>0.83332942690755618</v>
      </c>
      <c r="L623" s="20" t="s">
        <v>27</v>
      </c>
      <c r="M623" s="20" t="s">
        <v>312</v>
      </c>
      <c r="N623" s="20" t="s">
        <v>261</v>
      </c>
      <c r="O623" s="20" t="s">
        <v>1123</v>
      </c>
      <c r="P623" s="20" t="s">
        <v>261</v>
      </c>
      <c r="Q623" s="20" t="s">
        <v>31</v>
      </c>
    </row>
    <row r="624" spans="1:17" s="20" customFormat="1" x14ac:dyDescent="0.2">
      <c r="A624" s="20" t="s">
        <v>1452</v>
      </c>
      <c r="B624" s="20" t="s">
        <v>1453</v>
      </c>
      <c r="C624" s="20" t="s">
        <v>24</v>
      </c>
      <c r="D624" s="23">
        <v>29367</v>
      </c>
      <c r="E624" s="20">
        <v>0</v>
      </c>
      <c r="F624" s="20">
        <v>100</v>
      </c>
      <c r="G624" s="23">
        <f t="shared" si="0"/>
        <v>24961.95</v>
      </c>
      <c r="H624" s="29">
        <v>0.15</v>
      </c>
      <c r="I624" s="23">
        <v>4724.9684299999999</v>
      </c>
      <c r="J624" s="23">
        <f t="shared" si="3"/>
        <v>20236.98157</v>
      </c>
      <c r="K624" s="29">
        <f t="shared" si="2"/>
        <v>0.81071316824206441</v>
      </c>
      <c r="L624" s="20" t="s">
        <v>27</v>
      </c>
      <c r="M624" s="20" t="s">
        <v>312</v>
      </c>
      <c r="N624" s="20" t="s">
        <v>261</v>
      </c>
      <c r="O624" s="20" t="s">
        <v>1123</v>
      </c>
      <c r="P624" s="20" t="s">
        <v>261</v>
      </c>
      <c r="Q624" s="20" t="s">
        <v>31</v>
      </c>
    </row>
    <row r="625" spans="1:17" s="20" customFormat="1" x14ac:dyDescent="0.2">
      <c r="A625" s="20" t="s">
        <v>1454</v>
      </c>
      <c r="B625" s="20" t="s">
        <v>1455</v>
      </c>
      <c r="C625" s="20" t="s">
        <v>24</v>
      </c>
      <c r="D625" s="23">
        <v>29367</v>
      </c>
      <c r="E625" s="20">
        <v>0</v>
      </c>
      <c r="F625" s="20">
        <v>100</v>
      </c>
      <c r="G625" s="23">
        <f t="shared" si="0"/>
        <v>24961.95</v>
      </c>
      <c r="H625" s="29">
        <v>0.15</v>
      </c>
      <c r="I625" s="23">
        <v>4725.3572299999996</v>
      </c>
      <c r="J625" s="23">
        <f t="shared" si="3"/>
        <v>20236.592770000003</v>
      </c>
      <c r="K625" s="29">
        <f t="shared" si="2"/>
        <v>0.81069759253583962</v>
      </c>
      <c r="L625" s="20" t="s">
        <v>27</v>
      </c>
      <c r="M625" s="20" t="s">
        <v>312</v>
      </c>
      <c r="N625" s="20" t="s">
        <v>261</v>
      </c>
      <c r="O625" s="20" t="s">
        <v>1123</v>
      </c>
      <c r="P625" s="20" t="s">
        <v>261</v>
      </c>
      <c r="Q625" s="20" t="s">
        <v>31</v>
      </c>
    </row>
    <row r="626" spans="1:17" s="20" customFormat="1" x14ac:dyDescent="0.2">
      <c r="A626" s="20" t="s">
        <v>1456</v>
      </c>
      <c r="B626" s="20" t="s">
        <v>1457</v>
      </c>
      <c r="C626" s="20" t="s">
        <v>24</v>
      </c>
      <c r="D626" s="23">
        <v>33500</v>
      </c>
      <c r="E626" s="20">
        <v>0</v>
      </c>
      <c r="F626" s="20">
        <v>100</v>
      </c>
      <c r="G626" s="23">
        <f t="shared" si="0"/>
        <v>28475</v>
      </c>
      <c r="H626" s="29">
        <v>0.15</v>
      </c>
      <c r="I626" s="23">
        <v>5166.6179400000001</v>
      </c>
      <c r="J626" s="23">
        <f t="shared" si="3"/>
        <v>23308.38206</v>
      </c>
      <c r="K626" s="29">
        <f t="shared" si="2"/>
        <v>0.81855599859525896</v>
      </c>
      <c r="L626" s="20" t="s">
        <v>27</v>
      </c>
      <c r="M626" s="20" t="s">
        <v>312</v>
      </c>
      <c r="N626" s="20" t="s">
        <v>261</v>
      </c>
      <c r="O626" s="20" t="s">
        <v>1123</v>
      </c>
      <c r="P626" s="20" t="s">
        <v>261</v>
      </c>
      <c r="Q626" s="20" t="s">
        <v>31</v>
      </c>
    </row>
    <row r="627" spans="1:17" s="20" customFormat="1" x14ac:dyDescent="0.2">
      <c r="A627" s="20" t="s">
        <v>1458</v>
      </c>
      <c r="B627" s="20" t="s">
        <v>1459</v>
      </c>
      <c r="C627" s="20" t="s">
        <v>24</v>
      </c>
      <c r="D627" s="23">
        <v>33500</v>
      </c>
      <c r="E627" s="20">
        <v>0</v>
      </c>
      <c r="F627" s="20">
        <v>100</v>
      </c>
      <c r="G627" s="23">
        <f t="shared" si="0"/>
        <v>28475</v>
      </c>
      <c r="H627" s="29">
        <v>0.15</v>
      </c>
      <c r="I627" s="23">
        <v>5167.0067399999998</v>
      </c>
      <c r="J627" s="23">
        <f t="shared" si="3"/>
        <v>23307.993259999999</v>
      </c>
      <c r="K627" s="29">
        <f t="shared" si="2"/>
        <v>0.81854234451273045</v>
      </c>
      <c r="L627" s="20" t="s">
        <v>27</v>
      </c>
      <c r="M627" s="20" t="s">
        <v>312</v>
      </c>
      <c r="N627" s="20" t="s">
        <v>261</v>
      </c>
      <c r="O627" s="20" t="s">
        <v>1123</v>
      </c>
      <c r="P627" s="20" t="s">
        <v>261</v>
      </c>
      <c r="Q627" s="20" t="s">
        <v>31</v>
      </c>
    </row>
    <row r="628" spans="1:17" s="20" customFormat="1" x14ac:dyDescent="0.2">
      <c r="A628" s="20" t="s">
        <v>1460</v>
      </c>
      <c r="B628" s="20" t="s">
        <v>1461</v>
      </c>
      <c r="C628" s="20" t="s">
        <v>24</v>
      </c>
      <c r="D628" s="23">
        <v>39407</v>
      </c>
      <c r="E628" s="20">
        <v>0</v>
      </c>
      <c r="F628" s="20">
        <v>100</v>
      </c>
      <c r="G628" s="23">
        <f t="shared" si="0"/>
        <v>33495.949999999997</v>
      </c>
      <c r="H628" s="29">
        <v>0.15</v>
      </c>
      <c r="I628" s="23">
        <v>5769.1272600000002</v>
      </c>
      <c r="J628" s="23">
        <f t="shared" si="3"/>
        <v>27726.822739999996</v>
      </c>
      <c r="K628" s="29">
        <f t="shared" si="2"/>
        <v>0.82776642370196984</v>
      </c>
      <c r="L628" s="20" t="s">
        <v>27</v>
      </c>
      <c r="M628" s="20" t="s">
        <v>312</v>
      </c>
      <c r="N628" s="20" t="s">
        <v>261</v>
      </c>
      <c r="O628" s="20" t="s">
        <v>1123</v>
      </c>
      <c r="P628" s="20" t="s">
        <v>261</v>
      </c>
      <c r="Q628" s="20" t="s">
        <v>31</v>
      </c>
    </row>
    <row r="629" spans="1:17" s="20" customFormat="1" x14ac:dyDescent="0.2">
      <c r="A629" s="20" t="s">
        <v>1462</v>
      </c>
      <c r="B629" s="20" t="s">
        <v>1463</v>
      </c>
      <c r="C629" s="20" t="s">
        <v>24</v>
      </c>
      <c r="D629" s="23">
        <v>39407</v>
      </c>
      <c r="E629" s="20">
        <v>0</v>
      </c>
      <c r="F629" s="20">
        <v>100</v>
      </c>
      <c r="G629" s="23">
        <f t="shared" si="0"/>
        <v>33495.949999999997</v>
      </c>
      <c r="H629" s="29">
        <v>0.15</v>
      </c>
      <c r="I629" s="23">
        <v>5769.5160599999999</v>
      </c>
      <c r="J629" s="23">
        <f t="shared" si="3"/>
        <v>27726.433939999995</v>
      </c>
      <c r="K629" s="29">
        <f t="shared" si="2"/>
        <v>0.8277548163285412</v>
      </c>
      <c r="L629" s="20" t="s">
        <v>27</v>
      </c>
      <c r="M629" s="20" t="s">
        <v>312</v>
      </c>
      <c r="N629" s="20" t="s">
        <v>261</v>
      </c>
      <c r="O629" s="20" t="s">
        <v>1123</v>
      </c>
      <c r="P629" s="20" t="s">
        <v>261</v>
      </c>
      <c r="Q629" s="20" t="s">
        <v>31</v>
      </c>
    </row>
    <row r="630" spans="1:17" s="20" customFormat="1" x14ac:dyDescent="0.2">
      <c r="A630" s="20" t="s">
        <v>1464</v>
      </c>
      <c r="B630" s="20" t="s">
        <v>1465</v>
      </c>
      <c r="C630" s="20" t="s">
        <v>24</v>
      </c>
      <c r="D630" s="23">
        <v>36746</v>
      </c>
      <c r="E630" s="20">
        <v>0</v>
      </c>
      <c r="F630" s="20">
        <v>100</v>
      </c>
      <c r="G630" s="23">
        <f t="shared" si="0"/>
        <v>31234.1</v>
      </c>
      <c r="H630" s="29">
        <v>0.15</v>
      </c>
      <c r="I630" s="23">
        <v>5167.3955400000004</v>
      </c>
      <c r="J630" s="23">
        <f t="shared" si="3"/>
        <v>26066.704459999997</v>
      </c>
      <c r="K630" s="29">
        <f t="shared" si="2"/>
        <v>0.8345591664238764</v>
      </c>
      <c r="L630" s="20" t="s">
        <v>27</v>
      </c>
      <c r="M630" s="20" t="s">
        <v>312</v>
      </c>
      <c r="N630" s="20" t="s">
        <v>261</v>
      </c>
      <c r="O630" s="20" t="s">
        <v>1123</v>
      </c>
      <c r="P630" s="20" t="s">
        <v>261</v>
      </c>
      <c r="Q630" s="20" t="s">
        <v>31</v>
      </c>
    </row>
    <row r="631" spans="1:17" s="20" customFormat="1" x14ac:dyDescent="0.2">
      <c r="A631" s="20" t="s">
        <v>1466</v>
      </c>
      <c r="B631" s="20" t="s">
        <v>1467</v>
      </c>
      <c r="C631" s="20" t="s">
        <v>24</v>
      </c>
      <c r="D631" s="23">
        <v>36746</v>
      </c>
      <c r="E631" s="20">
        <v>0</v>
      </c>
      <c r="F631" s="20">
        <v>100</v>
      </c>
      <c r="G631" s="23">
        <f t="shared" si="0"/>
        <v>31234.1</v>
      </c>
      <c r="H631" s="29">
        <v>0.15</v>
      </c>
      <c r="I631" s="23">
        <v>5167.7843400000002</v>
      </c>
      <c r="J631" s="23">
        <f t="shared" si="3"/>
        <v>26066.31566</v>
      </c>
      <c r="K631" s="29">
        <f t="shared" si="2"/>
        <v>0.83454671849036799</v>
      </c>
      <c r="L631" s="20" t="s">
        <v>27</v>
      </c>
      <c r="M631" s="20" t="s">
        <v>312</v>
      </c>
      <c r="N631" s="20" t="s">
        <v>261</v>
      </c>
      <c r="O631" s="20" t="s">
        <v>1123</v>
      </c>
      <c r="P631" s="20" t="s">
        <v>261</v>
      </c>
      <c r="Q631" s="20" t="s">
        <v>31</v>
      </c>
    </row>
    <row r="632" spans="1:17" s="20" customFormat="1" x14ac:dyDescent="0.2">
      <c r="A632" s="20" t="s">
        <v>1468</v>
      </c>
      <c r="B632" s="20" t="s">
        <v>1469</v>
      </c>
      <c r="C632" s="20" t="s">
        <v>24</v>
      </c>
      <c r="D632" s="23">
        <v>42652</v>
      </c>
      <c r="E632" s="20">
        <v>0</v>
      </c>
      <c r="F632" s="20">
        <v>100</v>
      </c>
      <c r="G632" s="23">
        <f t="shared" si="0"/>
        <v>36254.199999999997</v>
      </c>
      <c r="H632" s="29">
        <v>0.15</v>
      </c>
      <c r="I632" s="23">
        <v>5769.9048599999996</v>
      </c>
      <c r="J632" s="23">
        <f t="shared" si="3"/>
        <v>30484.295139999998</v>
      </c>
      <c r="K632" s="29">
        <f t="shared" si="2"/>
        <v>0.84084865036326828</v>
      </c>
      <c r="L632" s="20" t="s">
        <v>27</v>
      </c>
      <c r="M632" s="20" t="s">
        <v>312</v>
      </c>
      <c r="N632" s="20" t="s">
        <v>261</v>
      </c>
      <c r="O632" s="20" t="s">
        <v>1123</v>
      </c>
      <c r="P632" s="20" t="s">
        <v>261</v>
      </c>
      <c r="Q632" s="20" t="s">
        <v>31</v>
      </c>
    </row>
    <row r="633" spans="1:17" s="20" customFormat="1" x14ac:dyDescent="0.2">
      <c r="A633" s="20" t="s">
        <v>1470</v>
      </c>
      <c r="B633" s="20" t="s">
        <v>1471</v>
      </c>
      <c r="C633" s="20" t="s">
        <v>24</v>
      </c>
      <c r="D633" s="23">
        <v>42652</v>
      </c>
      <c r="E633" s="20">
        <v>0</v>
      </c>
      <c r="F633" s="20">
        <v>100</v>
      </c>
      <c r="G633" s="23">
        <f t="shared" si="0"/>
        <v>36254.199999999997</v>
      </c>
      <c r="H633" s="29">
        <v>0.15</v>
      </c>
      <c r="I633" s="23">
        <v>5770.2936600000003</v>
      </c>
      <c r="J633" s="23">
        <f t="shared" si="3"/>
        <v>30483.906339999998</v>
      </c>
      <c r="K633" s="29">
        <f t="shared" si="2"/>
        <v>0.84083792608856356</v>
      </c>
      <c r="L633" s="20" t="s">
        <v>27</v>
      </c>
      <c r="M633" s="20" t="s">
        <v>312</v>
      </c>
      <c r="N633" s="20" t="s">
        <v>261</v>
      </c>
      <c r="O633" s="20" t="s">
        <v>1123</v>
      </c>
      <c r="P633" s="20" t="s">
        <v>261</v>
      </c>
      <c r="Q633" s="20" t="s">
        <v>31</v>
      </c>
    </row>
    <row r="634" spans="1:17" s="20" customFormat="1" x14ac:dyDescent="0.2">
      <c r="A634" s="20" t="s">
        <v>1212</v>
      </c>
      <c r="B634" s="20" t="s">
        <v>1211</v>
      </c>
      <c r="C634" s="20" t="s">
        <v>24</v>
      </c>
      <c r="D634" s="23">
        <v>40476</v>
      </c>
      <c r="E634" s="20">
        <v>0</v>
      </c>
      <c r="F634" s="20">
        <v>100</v>
      </c>
      <c r="G634" s="23">
        <f t="shared" si="0"/>
        <v>34404.6</v>
      </c>
      <c r="H634" s="29">
        <v>0.15</v>
      </c>
      <c r="I634" s="23">
        <v>5194.0207799999998</v>
      </c>
      <c r="J634" s="23">
        <f t="shared" si="3"/>
        <v>29210.57922</v>
      </c>
      <c r="K634" s="29">
        <f t="shared" si="2"/>
        <v>0.84903121152404037</v>
      </c>
      <c r="L634" s="20" t="s">
        <v>27</v>
      </c>
      <c r="M634" s="20" t="s">
        <v>312</v>
      </c>
      <c r="N634" s="20" t="s">
        <v>261</v>
      </c>
      <c r="O634" s="20" t="s">
        <v>1123</v>
      </c>
      <c r="P634" s="20" t="s">
        <v>261</v>
      </c>
      <c r="Q634" s="20" t="s">
        <v>31</v>
      </c>
    </row>
    <row r="635" spans="1:17" s="20" customFormat="1" x14ac:dyDescent="0.2">
      <c r="A635" s="20" t="s">
        <v>1210</v>
      </c>
      <c r="B635" s="20" t="s">
        <v>1209</v>
      </c>
      <c r="C635" s="20" t="s">
        <v>24</v>
      </c>
      <c r="D635" s="23">
        <v>40476</v>
      </c>
      <c r="E635" s="20">
        <v>0</v>
      </c>
      <c r="F635" s="20">
        <v>100</v>
      </c>
      <c r="G635" s="23">
        <f t="shared" si="0"/>
        <v>34404.6</v>
      </c>
      <c r="H635" s="29">
        <v>0.15</v>
      </c>
      <c r="I635" s="23">
        <v>5194.4095799999996</v>
      </c>
      <c r="J635" s="23">
        <f t="shared" si="3"/>
        <v>29210.190419999999</v>
      </c>
      <c r="K635" s="29">
        <f t="shared" si="2"/>
        <v>0.84901991070961447</v>
      </c>
      <c r="L635" s="20" t="s">
        <v>27</v>
      </c>
      <c r="M635" s="20" t="s">
        <v>312</v>
      </c>
      <c r="N635" s="20" t="s">
        <v>261</v>
      </c>
      <c r="O635" s="20" t="s">
        <v>1123</v>
      </c>
      <c r="P635" s="20" t="s">
        <v>261</v>
      </c>
      <c r="Q635" s="20" t="s">
        <v>31</v>
      </c>
    </row>
    <row r="636" spans="1:17" s="20" customFormat="1" x14ac:dyDescent="0.2">
      <c r="A636" s="20" t="s">
        <v>1472</v>
      </c>
      <c r="B636" s="20" t="s">
        <v>1473</v>
      </c>
      <c r="C636" s="20" t="s">
        <v>24</v>
      </c>
      <c r="D636" s="23">
        <v>41654</v>
      </c>
      <c r="E636" s="20">
        <v>0</v>
      </c>
      <c r="F636" s="20">
        <v>100</v>
      </c>
      <c r="G636" s="23">
        <f t="shared" si="0"/>
        <v>35405.9</v>
      </c>
      <c r="H636" s="29">
        <v>0.15</v>
      </c>
      <c r="I636" s="23">
        <v>5194.0207799999998</v>
      </c>
      <c r="J636" s="23">
        <f t="shared" si="3"/>
        <v>30211.879220000003</v>
      </c>
      <c r="K636" s="29">
        <f t="shared" si="2"/>
        <v>0.85330069903603645</v>
      </c>
      <c r="L636" s="20" t="s">
        <v>27</v>
      </c>
      <c r="M636" s="20" t="s">
        <v>312</v>
      </c>
      <c r="N636" s="20" t="s">
        <v>261</v>
      </c>
      <c r="O636" s="20" t="s">
        <v>1123</v>
      </c>
      <c r="P636" s="20" t="s">
        <v>261</v>
      </c>
      <c r="Q636" s="20" t="s">
        <v>31</v>
      </c>
    </row>
    <row r="637" spans="1:17" s="20" customFormat="1" x14ac:dyDescent="0.2">
      <c r="A637" s="20" t="s">
        <v>1474</v>
      </c>
      <c r="B637" s="20" t="s">
        <v>1475</v>
      </c>
      <c r="C637" s="20" t="s">
        <v>24</v>
      </c>
      <c r="D637" s="23">
        <v>41654</v>
      </c>
      <c r="E637" s="20">
        <v>0</v>
      </c>
      <c r="F637" s="20">
        <v>100</v>
      </c>
      <c r="G637" s="23">
        <f t="shared" si="0"/>
        <v>35405.9</v>
      </c>
      <c r="H637" s="29">
        <v>0.15</v>
      </c>
      <c r="I637" s="23">
        <v>5194.4095799999996</v>
      </c>
      <c r="J637" s="23">
        <f t="shared" si="3"/>
        <v>30211.490420000002</v>
      </c>
      <c r="K637" s="29">
        <f t="shared" si="2"/>
        <v>0.85328971781539242</v>
      </c>
      <c r="L637" s="20" t="s">
        <v>27</v>
      </c>
      <c r="M637" s="20" t="s">
        <v>312</v>
      </c>
      <c r="N637" s="20" t="s">
        <v>261</v>
      </c>
      <c r="O637" s="20" t="s">
        <v>1123</v>
      </c>
      <c r="P637" s="20" t="s">
        <v>261</v>
      </c>
      <c r="Q637" s="20" t="s">
        <v>31</v>
      </c>
    </row>
    <row r="638" spans="1:17" s="20" customFormat="1" x14ac:dyDescent="0.2">
      <c r="A638" s="20" t="s">
        <v>1476</v>
      </c>
      <c r="B638" s="20" t="s">
        <v>1477</v>
      </c>
      <c r="C638" s="20" t="s">
        <v>24</v>
      </c>
      <c r="D638" s="23">
        <v>42250</v>
      </c>
      <c r="E638" s="20">
        <v>0</v>
      </c>
      <c r="F638" s="20">
        <v>100</v>
      </c>
      <c r="G638" s="23">
        <f t="shared" si="0"/>
        <v>35912.5</v>
      </c>
      <c r="H638" s="29">
        <v>0.15</v>
      </c>
      <c r="I638" s="23">
        <v>5426.0467399999998</v>
      </c>
      <c r="J638" s="23">
        <f t="shared" si="3"/>
        <v>30486.453260000002</v>
      </c>
      <c r="K638" s="29">
        <f t="shared" si="2"/>
        <v>0.84890924497041431</v>
      </c>
      <c r="L638" s="20" t="s">
        <v>27</v>
      </c>
      <c r="M638" s="20" t="s">
        <v>312</v>
      </c>
      <c r="N638" s="20" t="s">
        <v>261</v>
      </c>
      <c r="O638" s="20" t="s">
        <v>1123</v>
      </c>
      <c r="P638" s="20" t="s">
        <v>261</v>
      </c>
      <c r="Q638" s="20" t="s">
        <v>31</v>
      </c>
    </row>
    <row r="639" spans="1:17" s="20" customFormat="1" x14ac:dyDescent="0.2">
      <c r="A639" s="20" t="s">
        <v>1478</v>
      </c>
      <c r="B639" s="20" t="s">
        <v>1479</v>
      </c>
      <c r="C639" s="20" t="s">
        <v>24</v>
      </c>
      <c r="D639" s="23">
        <v>42250</v>
      </c>
      <c r="E639" s="20">
        <v>0</v>
      </c>
      <c r="F639" s="20">
        <v>100</v>
      </c>
      <c r="G639" s="23">
        <f t="shared" si="0"/>
        <v>35912.5</v>
      </c>
      <c r="H639" s="29">
        <v>0.15</v>
      </c>
      <c r="I639" s="23">
        <v>5477.2603399999998</v>
      </c>
      <c r="J639" s="23">
        <f t="shared" si="3"/>
        <v>30435.239659999999</v>
      </c>
      <c r="K639" s="29">
        <f t="shared" si="2"/>
        <v>0.84748317883745217</v>
      </c>
      <c r="L639" s="20" t="s">
        <v>27</v>
      </c>
      <c r="M639" s="20" t="s">
        <v>312</v>
      </c>
      <c r="N639" s="20" t="s">
        <v>261</v>
      </c>
      <c r="O639" s="20" t="s">
        <v>1123</v>
      </c>
      <c r="P639" s="20" t="s">
        <v>261</v>
      </c>
      <c r="Q639" s="20" t="s">
        <v>31</v>
      </c>
    </row>
    <row r="640" spans="1:17" s="20" customFormat="1" x14ac:dyDescent="0.2">
      <c r="A640" s="20" t="s">
        <v>1206</v>
      </c>
      <c r="B640" s="20" t="s">
        <v>1205</v>
      </c>
      <c r="C640" s="20" t="s">
        <v>24</v>
      </c>
      <c r="D640" s="23">
        <v>46384</v>
      </c>
      <c r="E640" s="20">
        <v>0</v>
      </c>
      <c r="F640" s="20">
        <v>100</v>
      </c>
      <c r="G640" s="23">
        <f t="shared" si="0"/>
        <v>39426.400000000001</v>
      </c>
      <c r="H640" s="29">
        <v>0.15</v>
      </c>
      <c r="I640" s="23">
        <v>5799.6405000000004</v>
      </c>
      <c r="J640" s="23">
        <f t="shared" si="3"/>
        <v>33626.7595</v>
      </c>
      <c r="K640" s="29">
        <f t="shared" si="2"/>
        <v>0.85289956729501037</v>
      </c>
      <c r="L640" s="20" t="s">
        <v>27</v>
      </c>
      <c r="M640" s="20" t="s">
        <v>312</v>
      </c>
      <c r="N640" s="20" t="s">
        <v>261</v>
      </c>
      <c r="O640" s="20" t="s">
        <v>1123</v>
      </c>
      <c r="P640" s="20" t="s">
        <v>261</v>
      </c>
      <c r="Q640" s="20" t="s">
        <v>31</v>
      </c>
    </row>
    <row r="641" spans="1:17" s="20" customFormat="1" x14ac:dyDescent="0.2">
      <c r="A641" s="20" t="s">
        <v>1480</v>
      </c>
      <c r="B641" s="20" t="s">
        <v>1481</v>
      </c>
      <c r="C641" s="20" t="s">
        <v>24</v>
      </c>
      <c r="D641" s="23">
        <v>47560</v>
      </c>
      <c r="E641" s="20">
        <v>0</v>
      </c>
      <c r="F641" s="20">
        <v>100</v>
      </c>
      <c r="G641" s="23">
        <f t="shared" si="0"/>
        <v>40426</v>
      </c>
      <c r="H641" s="29">
        <v>0.15</v>
      </c>
      <c r="I641" s="23">
        <v>5799.6405000000004</v>
      </c>
      <c r="J641" s="23">
        <f t="shared" si="3"/>
        <v>34626.359499999999</v>
      </c>
      <c r="K641" s="29">
        <f t="shared" si="2"/>
        <v>0.856536869836244</v>
      </c>
      <c r="L641" s="20" t="s">
        <v>27</v>
      </c>
      <c r="M641" s="20" t="s">
        <v>312</v>
      </c>
      <c r="N641" s="20" t="s">
        <v>261</v>
      </c>
      <c r="O641" s="20" t="s">
        <v>1123</v>
      </c>
      <c r="P641" s="20" t="s">
        <v>261</v>
      </c>
      <c r="Q641" s="20" t="s">
        <v>31</v>
      </c>
    </row>
    <row r="642" spans="1:17" s="20" customFormat="1" x14ac:dyDescent="0.2">
      <c r="A642" s="20" t="s">
        <v>1482</v>
      </c>
      <c r="B642" s="20" t="s">
        <v>1483</v>
      </c>
      <c r="C642" s="20" t="s">
        <v>24</v>
      </c>
      <c r="D642" s="23">
        <v>47560</v>
      </c>
      <c r="E642" s="20">
        <v>0</v>
      </c>
      <c r="F642" s="20">
        <v>100</v>
      </c>
      <c r="G642" s="23">
        <f t="shared" si="0"/>
        <v>40426</v>
      </c>
      <c r="H642" s="29">
        <v>0.15</v>
      </c>
      <c r="I642" s="23">
        <v>5800.0293000000001</v>
      </c>
      <c r="J642" s="23">
        <f t="shared" si="3"/>
        <v>34625.970699999998</v>
      </c>
      <c r="K642" s="29">
        <f t="shared" si="2"/>
        <v>0.85652725226339477</v>
      </c>
      <c r="L642" s="20" t="s">
        <v>27</v>
      </c>
      <c r="M642" s="20" t="s">
        <v>312</v>
      </c>
      <c r="N642" s="20" t="s">
        <v>261</v>
      </c>
      <c r="O642" s="20" t="s">
        <v>1123</v>
      </c>
      <c r="P642" s="20" t="s">
        <v>261</v>
      </c>
      <c r="Q642" s="20" t="s">
        <v>31</v>
      </c>
    </row>
    <row r="643" spans="1:17" s="20" customFormat="1" x14ac:dyDescent="0.2">
      <c r="A643" s="20" t="s">
        <v>1484</v>
      </c>
      <c r="B643" s="20" t="s">
        <v>1485</v>
      </c>
      <c r="C643" s="20" t="s">
        <v>24</v>
      </c>
      <c r="D643" s="23">
        <v>43723</v>
      </c>
      <c r="E643" s="20">
        <v>0</v>
      </c>
      <c r="F643" s="20">
        <v>100</v>
      </c>
      <c r="G643" s="23">
        <f t="shared" si="0"/>
        <v>37164.549999999996</v>
      </c>
      <c r="H643" s="29">
        <v>0.15</v>
      </c>
      <c r="I643" s="23">
        <v>5197.9087799999998</v>
      </c>
      <c r="J643" s="23">
        <f t="shared" si="3"/>
        <v>31966.641219999998</v>
      </c>
      <c r="K643" s="29">
        <f t="shared" si="2"/>
        <v>0.86013798687189813</v>
      </c>
      <c r="L643" s="20" t="s">
        <v>27</v>
      </c>
      <c r="M643" s="20" t="s">
        <v>312</v>
      </c>
      <c r="N643" s="20" t="s">
        <v>261</v>
      </c>
      <c r="O643" s="20" t="s">
        <v>1123</v>
      </c>
      <c r="P643" s="20" t="s">
        <v>261</v>
      </c>
      <c r="Q643" s="20" t="s">
        <v>31</v>
      </c>
    </row>
    <row r="644" spans="1:17" s="20" customFormat="1" x14ac:dyDescent="0.2">
      <c r="A644" s="20" t="s">
        <v>1486</v>
      </c>
      <c r="B644" s="20" t="s">
        <v>1487</v>
      </c>
      <c r="C644" s="20" t="s">
        <v>24</v>
      </c>
      <c r="D644" s="23">
        <v>43723</v>
      </c>
      <c r="E644" s="20">
        <v>0</v>
      </c>
      <c r="F644" s="20">
        <v>100</v>
      </c>
      <c r="G644" s="23">
        <f t="shared" si="0"/>
        <v>37164.549999999996</v>
      </c>
      <c r="H644" s="29">
        <v>0.15</v>
      </c>
      <c r="I644" s="23">
        <v>5198.2975800000004</v>
      </c>
      <c r="J644" s="23">
        <f t="shared" si="3"/>
        <v>31966.252419999997</v>
      </c>
      <c r="K644" s="29">
        <f t="shared" si="2"/>
        <v>0.86012752528955683</v>
      </c>
      <c r="L644" s="20" t="s">
        <v>27</v>
      </c>
      <c r="M644" s="20" t="s">
        <v>312</v>
      </c>
      <c r="N644" s="20" t="s">
        <v>261</v>
      </c>
      <c r="O644" s="20" t="s">
        <v>1123</v>
      </c>
      <c r="P644" s="20" t="s">
        <v>261</v>
      </c>
      <c r="Q644" s="20" t="s">
        <v>31</v>
      </c>
    </row>
    <row r="645" spans="1:17" s="20" customFormat="1" x14ac:dyDescent="0.2">
      <c r="A645" s="20" t="s">
        <v>1488</v>
      </c>
      <c r="B645" s="20" t="s">
        <v>1489</v>
      </c>
      <c r="C645" s="20" t="s">
        <v>24</v>
      </c>
      <c r="D645" s="23">
        <v>44899</v>
      </c>
      <c r="E645" s="20">
        <v>0</v>
      </c>
      <c r="F645" s="20">
        <v>100</v>
      </c>
      <c r="G645" s="23">
        <f t="shared" si="0"/>
        <v>38164.15</v>
      </c>
      <c r="H645" s="29">
        <v>0.15</v>
      </c>
      <c r="I645" s="23">
        <v>5197.9087799999998</v>
      </c>
      <c r="J645" s="23">
        <f t="shared" si="3"/>
        <v>32966.241220000004</v>
      </c>
      <c r="K645" s="29">
        <f t="shared" si="2"/>
        <v>0.86380126951602487</v>
      </c>
      <c r="L645" s="20" t="s">
        <v>27</v>
      </c>
      <c r="M645" s="20" t="s">
        <v>312</v>
      </c>
      <c r="N645" s="20" t="s">
        <v>261</v>
      </c>
      <c r="O645" s="20" t="s">
        <v>1123</v>
      </c>
      <c r="P645" s="20" t="s">
        <v>261</v>
      </c>
      <c r="Q645" s="20" t="s">
        <v>31</v>
      </c>
    </row>
    <row r="646" spans="1:17" s="20" customFormat="1" x14ac:dyDescent="0.2">
      <c r="A646" s="20" t="s">
        <v>1490</v>
      </c>
      <c r="B646" s="20" t="s">
        <v>1491</v>
      </c>
      <c r="C646" s="20" t="s">
        <v>24</v>
      </c>
      <c r="D646" s="23">
        <v>44899</v>
      </c>
      <c r="E646" s="20">
        <v>0</v>
      </c>
      <c r="F646" s="20">
        <v>100</v>
      </c>
      <c r="G646" s="23">
        <f t="shared" si="0"/>
        <v>38164.15</v>
      </c>
      <c r="H646" s="29">
        <v>0.15</v>
      </c>
      <c r="I646" s="23">
        <v>5198.2975800000004</v>
      </c>
      <c r="J646" s="23">
        <f t="shared" si="3"/>
        <v>32965.852420000003</v>
      </c>
      <c r="K646" s="29">
        <f t="shared" si="2"/>
        <v>0.86379108194470466</v>
      </c>
      <c r="L646" s="20" t="s">
        <v>27</v>
      </c>
      <c r="M646" s="20" t="s">
        <v>312</v>
      </c>
      <c r="N646" s="20" t="s">
        <v>261</v>
      </c>
      <c r="O646" s="20" t="s">
        <v>1123</v>
      </c>
      <c r="P646" s="20" t="s">
        <v>261</v>
      </c>
      <c r="Q646" s="20" t="s">
        <v>31</v>
      </c>
    </row>
    <row r="647" spans="1:17" s="20" customFormat="1" x14ac:dyDescent="0.2">
      <c r="A647" s="20" t="s">
        <v>1492</v>
      </c>
      <c r="B647" s="20" t="s">
        <v>1493</v>
      </c>
      <c r="C647" s="20" t="s">
        <v>24</v>
      </c>
      <c r="D647" s="23">
        <v>49629</v>
      </c>
      <c r="E647" s="20">
        <v>0</v>
      </c>
      <c r="F647" s="20">
        <v>100</v>
      </c>
      <c r="G647" s="23">
        <f t="shared" si="0"/>
        <v>42184.65</v>
      </c>
      <c r="H647" s="29">
        <v>0.15</v>
      </c>
      <c r="I647" s="23">
        <v>5800.5042299999996</v>
      </c>
      <c r="J647" s="23">
        <f t="shared" si="3"/>
        <v>36384.145770000003</v>
      </c>
      <c r="K647" s="29">
        <f t="shared" si="2"/>
        <v>0.86249727732717951</v>
      </c>
      <c r="L647" s="20" t="s">
        <v>27</v>
      </c>
      <c r="M647" s="20" t="s">
        <v>312</v>
      </c>
      <c r="N647" s="20" t="s">
        <v>261</v>
      </c>
      <c r="O647" s="20" t="s">
        <v>1123</v>
      </c>
      <c r="P647" s="20" t="s">
        <v>261</v>
      </c>
      <c r="Q647" s="20" t="s">
        <v>31</v>
      </c>
    </row>
    <row r="648" spans="1:17" s="20" customFormat="1" x14ac:dyDescent="0.2">
      <c r="A648" s="20" t="s">
        <v>1494</v>
      </c>
      <c r="B648" s="20" t="s">
        <v>1495</v>
      </c>
      <c r="C648" s="20" t="s">
        <v>24</v>
      </c>
      <c r="D648" s="23">
        <v>49629</v>
      </c>
      <c r="E648" s="20">
        <v>0</v>
      </c>
      <c r="F648" s="20">
        <v>100</v>
      </c>
      <c r="G648" s="23">
        <f t="shared" si="0"/>
        <v>42184.65</v>
      </c>
      <c r="H648" s="29">
        <v>0.15</v>
      </c>
      <c r="I648" s="23">
        <v>5797.7826299999997</v>
      </c>
      <c r="J648" s="23">
        <f t="shared" si="3"/>
        <v>36386.86737</v>
      </c>
      <c r="K648" s="29">
        <f t="shared" si="2"/>
        <v>0.86256179368561781</v>
      </c>
      <c r="L648" s="20" t="s">
        <v>27</v>
      </c>
      <c r="M648" s="20" t="s">
        <v>312</v>
      </c>
      <c r="N648" s="20" t="s">
        <v>261</v>
      </c>
      <c r="O648" s="20" t="s">
        <v>1123</v>
      </c>
      <c r="P648" s="20" t="s">
        <v>261</v>
      </c>
      <c r="Q648" s="20" t="s">
        <v>31</v>
      </c>
    </row>
    <row r="649" spans="1:17" s="20" customFormat="1" x14ac:dyDescent="0.2">
      <c r="A649" s="20" t="s">
        <v>1496</v>
      </c>
      <c r="B649" s="20" t="s">
        <v>1497</v>
      </c>
      <c r="C649" s="20" t="s">
        <v>24</v>
      </c>
      <c r="D649" s="23">
        <v>43492</v>
      </c>
      <c r="E649" s="20">
        <v>0</v>
      </c>
      <c r="F649" s="20">
        <v>100</v>
      </c>
      <c r="G649" s="23">
        <f t="shared" si="0"/>
        <v>36968.199999999997</v>
      </c>
      <c r="H649" s="29">
        <v>0.15</v>
      </c>
      <c r="I649" s="23">
        <v>5191.8359399999999</v>
      </c>
      <c r="J649" s="23">
        <f t="shared" si="3"/>
        <v>31776.364059999996</v>
      </c>
      <c r="K649" s="29">
        <f t="shared" si="2"/>
        <v>0.85955940673335463</v>
      </c>
      <c r="L649" s="20" t="s">
        <v>27</v>
      </c>
      <c r="M649" s="20" t="s">
        <v>312</v>
      </c>
      <c r="N649" s="20" t="s">
        <v>261</v>
      </c>
      <c r="O649" s="20" t="s">
        <v>1123</v>
      </c>
      <c r="P649" s="20" t="s">
        <v>261</v>
      </c>
      <c r="Q649" s="20" t="s">
        <v>31</v>
      </c>
    </row>
    <row r="650" spans="1:17" s="20" customFormat="1" x14ac:dyDescent="0.2">
      <c r="A650" s="20" t="s">
        <v>1498</v>
      </c>
      <c r="B650" s="20" t="s">
        <v>1499</v>
      </c>
      <c r="C650" s="20" t="s">
        <v>24</v>
      </c>
      <c r="D650" s="23">
        <v>43492</v>
      </c>
      <c r="E650" s="20">
        <v>0</v>
      </c>
      <c r="F650" s="20">
        <v>100</v>
      </c>
      <c r="G650" s="23">
        <f t="shared" si="0"/>
        <v>36968.199999999997</v>
      </c>
      <c r="H650" s="29">
        <v>0.15</v>
      </c>
      <c r="I650" s="23">
        <v>5192.2247399999997</v>
      </c>
      <c r="J650" s="23">
        <f t="shared" si="3"/>
        <v>31775.975259999999</v>
      </c>
      <c r="K650" s="29">
        <f t="shared" si="2"/>
        <v>0.85954888958618492</v>
      </c>
      <c r="L650" s="20" t="s">
        <v>27</v>
      </c>
      <c r="M650" s="20" t="s">
        <v>312</v>
      </c>
      <c r="N650" s="20" t="s">
        <v>261</v>
      </c>
      <c r="O650" s="20" t="s">
        <v>1123</v>
      </c>
      <c r="P650" s="20" t="s">
        <v>261</v>
      </c>
      <c r="Q650" s="20" t="s">
        <v>31</v>
      </c>
    </row>
    <row r="651" spans="1:17" s="20" customFormat="1" x14ac:dyDescent="0.2">
      <c r="A651" s="20" t="s">
        <v>1500</v>
      </c>
      <c r="B651" s="20" t="s">
        <v>1501</v>
      </c>
      <c r="C651" s="20" t="s">
        <v>24</v>
      </c>
      <c r="D651" s="23">
        <v>44669</v>
      </c>
      <c r="E651" s="20">
        <v>0</v>
      </c>
      <c r="F651" s="20">
        <v>100</v>
      </c>
      <c r="G651" s="23">
        <f t="shared" si="0"/>
        <v>37968.65</v>
      </c>
      <c r="H651" s="29">
        <v>0.15</v>
      </c>
      <c r="I651" s="23">
        <v>5191.8359399999999</v>
      </c>
      <c r="J651" s="23">
        <f t="shared" si="3"/>
        <v>32776.814060000004</v>
      </c>
      <c r="K651" s="29">
        <f t="shared" si="2"/>
        <v>0.86325992786153849</v>
      </c>
      <c r="L651" s="20" t="s">
        <v>27</v>
      </c>
      <c r="M651" s="20" t="s">
        <v>312</v>
      </c>
      <c r="N651" s="20" t="s">
        <v>261</v>
      </c>
      <c r="O651" s="20" t="s">
        <v>1123</v>
      </c>
      <c r="P651" s="20" t="s">
        <v>261</v>
      </c>
      <c r="Q651" s="20" t="s">
        <v>31</v>
      </c>
    </row>
    <row r="652" spans="1:17" s="20" customFormat="1" x14ac:dyDescent="0.2">
      <c r="A652" s="20" t="s">
        <v>1502</v>
      </c>
      <c r="B652" s="20" t="s">
        <v>1503</v>
      </c>
      <c r="C652" s="20" t="s">
        <v>24</v>
      </c>
      <c r="D652" s="23">
        <v>44669</v>
      </c>
      <c r="E652" s="20">
        <v>0</v>
      </c>
      <c r="F652" s="20">
        <v>100</v>
      </c>
      <c r="G652" s="23">
        <f t="shared" si="0"/>
        <v>37968.65</v>
      </c>
      <c r="H652" s="29">
        <v>0.15</v>
      </c>
      <c r="I652" s="23">
        <v>5192.2247399999997</v>
      </c>
      <c r="J652" s="23">
        <f t="shared" si="3"/>
        <v>32776.425260000004</v>
      </c>
      <c r="K652" s="29">
        <f t="shared" si="2"/>
        <v>0.86324968783456879</v>
      </c>
      <c r="L652" s="20" t="s">
        <v>27</v>
      </c>
      <c r="M652" s="20" t="s">
        <v>312</v>
      </c>
      <c r="N652" s="20" t="s">
        <v>261</v>
      </c>
      <c r="O652" s="20" t="s">
        <v>1123</v>
      </c>
      <c r="P652" s="20" t="s">
        <v>261</v>
      </c>
      <c r="Q652" s="20" t="s">
        <v>31</v>
      </c>
    </row>
    <row r="653" spans="1:17" s="20" customFormat="1" x14ac:dyDescent="0.2">
      <c r="A653" s="20" t="s">
        <v>1504</v>
      </c>
      <c r="B653" s="20" t="s">
        <v>1505</v>
      </c>
      <c r="C653" s="20" t="s">
        <v>24</v>
      </c>
      <c r="D653" s="23">
        <v>45266</v>
      </c>
      <c r="E653" s="20">
        <v>0</v>
      </c>
      <c r="F653" s="20">
        <v>100</v>
      </c>
      <c r="G653" s="23">
        <f t="shared" si="0"/>
        <v>38476.1</v>
      </c>
      <c r="H653" s="29">
        <v>0.15</v>
      </c>
      <c r="I653" s="23">
        <v>5415.0598600000003</v>
      </c>
      <c r="J653" s="23">
        <f t="shared" si="3"/>
        <v>33061.040139999997</v>
      </c>
      <c r="K653" s="29">
        <f t="shared" si="2"/>
        <v>0.85926172715010096</v>
      </c>
      <c r="L653" s="20" t="s">
        <v>27</v>
      </c>
      <c r="M653" s="20" t="s">
        <v>312</v>
      </c>
      <c r="N653" s="20" t="s">
        <v>261</v>
      </c>
      <c r="O653" s="20" t="s">
        <v>1123</v>
      </c>
      <c r="P653" s="20" t="s">
        <v>261</v>
      </c>
      <c r="Q653" s="20" t="s">
        <v>31</v>
      </c>
    </row>
    <row r="654" spans="1:17" s="20" customFormat="1" x14ac:dyDescent="0.2">
      <c r="A654" s="20" t="s">
        <v>1506</v>
      </c>
      <c r="B654" s="20" t="s">
        <v>1507</v>
      </c>
      <c r="C654" s="20" t="s">
        <v>24</v>
      </c>
      <c r="D654" s="23">
        <v>45266</v>
      </c>
      <c r="E654" s="20">
        <v>0</v>
      </c>
      <c r="F654" s="20">
        <v>100</v>
      </c>
      <c r="G654" s="23">
        <f t="shared" si="0"/>
        <v>38476.1</v>
      </c>
      <c r="H654" s="29">
        <v>0.15</v>
      </c>
      <c r="I654" s="23">
        <v>5415.44866</v>
      </c>
      <c r="J654" s="23">
        <f t="shared" si="3"/>
        <v>33060.651339999997</v>
      </c>
      <c r="K654" s="29">
        <f t="shared" si="2"/>
        <v>0.85925162217584417</v>
      </c>
      <c r="L654" s="20" t="s">
        <v>27</v>
      </c>
      <c r="M654" s="20" t="s">
        <v>312</v>
      </c>
      <c r="N654" s="20" t="s">
        <v>261</v>
      </c>
      <c r="O654" s="20" t="s">
        <v>1123</v>
      </c>
      <c r="P654" s="20" t="s">
        <v>261</v>
      </c>
      <c r="Q654" s="20" t="s">
        <v>31</v>
      </c>
    </row>
    <row r="655" spans="1:17" s="20" customFormat="1" x14ac:dyDescent="0.2">
      <c r="A655" s="20" t="s">
        <v>1190</v>
      </c>
      <c r="B655" s="20" t="s">
        <v>1189</v>
      </c>
      <c r="C655" s="20" t="s">
        <v>24</v>
      </c>
      <c r="D655" s="23">
        <v>49399</v>
      </c>
      <c r="E655" s="20">
        <v>0</v>
      </c>
      <c r="F655" s="20">
        <v>100</v>
      </c>
      <c r="G655" s="23">
        <f t="shared" si="0"/>
        <v>41989.15</v>
      </c>
      <c r="H655" s="29">
        <v>0.15</v>
      </c>
      <c r="I655" s="23">
        <v>5794.3452600000001</v>
      </c>
      <c r="J655" s="23">
        <f t="shared" si="3"/>
        <v>36194.80474</v>
      </c>
      <c r="K655" s="29">
        <f t="shared" si="2"/>
        <v>0.86200374954005976</v>
      </c>
      <c r="L655" s="20" t="s">
        <v>27</v>
      </c>
      <c r="M655" s="20" t="s">
        <v>312</v>
      </c>
      <c r="N655" s="20" t="s">
        <v>261</v>
      </c>
      <c r="O655" s="20" t="s">
        <v>1123</v>
      </c>
      <c r="P655" s="20" t="s">
        <v>261</v>
      </c>
      <c r="Q655" s="20" t="s">
        <v>31</v>
      </c>
    </row>
    <row r="656" spans="1:17" s="20" customFormat="1" x14ac:dyDescent="0.2">
      <c r="A656" s="20" t="s">
        <v>1188</v>
      </c>
      <c r="B656" s="20" t="s">
        <v>1187</v>
      </c>
      <c r="C656" s="20" t="s">
        <v>24</v>
      </c>
      <c r="D656" s="23">
        <v>49399</v>
      </c>
      <c r="E656" s="20">
        <v>0</v>
      </c>
      <c r="F656" s="20">
        <v>100</v>
      </c>
      <c r="G656" s="23">
        <f t="shared" si="0"/>
        <v>41989.15</v>
      </c>
      <c r="H656" s="29">
        <v>0.15</v>
      </c>
      <c r="I656" s="23">
        <v>5794.7340599999998</v>
      </c>
      <c r="J656" s="23">
        <f t="shared" si="3"/>
        <v>36194.415939999999</v>
      </c>
      <c r="K656" s="29">
        <f t="shared" si="2"/>
        <v>0.86199449000515604</v>
      </c>
      <c r="L656" s="20" t="s">
        <v>27</v>
      </c>
      <c r="M656" s="20" t="s">
        <v>312</v>
      </c>
      <c r="N656" s="20" t="s">
        <v>261</v>
      </c>
      <c r="O656" s="20" t="s">
        <v>1123</v>
      </c>
      <c r="P656" s="20" t="s">
        <v>261</v>
      </c>
      <c r="Q656" s="20" t="s">
        <v>31</v>
      </c>
    </row>
    <row r="657" spans="1:17" s="20" customFormat="1" x14ac:dyDescent="0.2">
      <c r="A657" s="20" t="s">
        <v>1186</v>
      </c>
      <c r="B657" s="20" t="s">
        <v>1185</v>
      </c>
      <c r="C657" s="20" t="s">
        <v>24</v>
      </c>
      <c r="D657" s="23">
        <v>50575</v>
      </c>
      <c r="E657" s="20">
        <v>0</v>
      </c>
      <c r="F657" s="20">
        <v>100</v>
      </c>
      <c r="G657" s="23">
        <f t="shared" si="0"/>
        <v>42988.75</v>
      </c>
      <c r="H657" s="29">
        <v>0.15</v>
      </c>
      <c r="I657" s="23">
        <v>5794.3452600000001</v>
      </c>
      <c r="J657" s="23">
        <f t="shared" si="3"/>
        <v>37194.404739999998</v>
      </c>
      <c r="K657" s="29">
        <f t="shared" si="2"/>
        <v>0.86521252048501052</v>
      </c>
      <c r="L657" s="20" t="s">
        <v>27</v>
      </c>
      <c r="M657" s="20" t="s">
        <v>312</v>
      </c>
      <c r="N657" s="20" t="s">
        <v>261</v>
      </c>
      <c r="O657" s="20" t="s">
        <v>1123</v>
      </c>
      <c r="P657" s="20" t="s">
        <v>261</v>
      </c>
      <c r="Q657" s="20" t="s">
        <v>31</v>
      </c>
    </row>
    <row r="658" spans="1:17" s="20" customFormat="1" x14ac:dyDescent="0.2">
      <c r="A658" s="20" t="s">
        <v>1184</v>
      </c>
      <c r="B658" s="20" t="s">
        <v>1508</v>
      </c>
      <c r="C658" s="20" t="s">
        <v>24</v>
      </c>
      <c r="D658" s="23">
        <v>50575</v>
      </c>
      <c r="E658" s="20">
        <v>0</v>
      </c>
      <c r="F658" s="20">
        <v>100</v>
      </c>
      <c r="G658" s="23">
        <f t="shared" si="0"/>
        <v>42988.75</v>
      </c>
      <c r="H658" s="29">
        <v>0.15</v>
      </c>
      <c r="I658" s="23">
        <v>5794.7340599999998</v>
      </c>
      <c r="J658" s="23">
        <f t="shared" si="3"/>
        <v>37194.015939999997</v>
      </c>
      <c r="K658" s="29">
        <f t="shared" si="2"/>
        <v>0.86520347625832339</v>
      </c>
      <c r="L658" s="20" t="s">
        <v>27</v>
      </c>
      <c r="M658" s="20" t="s">
        <v>312</v>
      </c>
      <c r="N658" s="20" t="s">
        <v>261</v>
      </c>
      <c r="O658" s="20" t="s">
        <v>1123</v>
      </c>
      <c r="P658" s="20" t="s">
        <v>261</v>
      </c>
      <c r="Q658" s="20" t="s">
        <v>31</v>
      </c>
    </row>
    <row r="659" spans="1:17" s="20" customFormat="1" x14ac:dyDescent="0.2">
      <c r="A659" s="20" t="s">
        <v>1509</v>
      </c>
      <c r="B659" s="20" t="s">
        <v>1510</v>
      </c>
      <c r="C659" s="20" t="s">
        <v>24</v>
      </c>
      <c r="D659" s="23">
        <v>46738</v>
      </c>
      <c r="E659" s="20">
        <v>0</v>
      </c>
      <c r="F659" s="20">
        <v>100</v>
      </c>
      <c r="G659" s="23">
        <f t="shared" si="0"/>
        <v>39727.299999999996</v>
      </c>
      <c r="H659" s="29">
        <v>0.15</v>
      </c>
      <c r="I659" s="23">
        <v>5192.6135400000003</v>
      </c>
      <c r="J659" s="23">
        <f t="shared" si="3"/>
        <v>34534.686459999997</v>
      </c>
      <c r="K659" s="29">
        <f t="shared" si="2"/>
        <v>0.86929357041631328</v>
      </c>
      <c r="L659" s="20" t="s">
        <v>27</v>
      </c>
      <c r="M659" s="20" t="s">
        <v>312</v>
      </c>
      <c r="N659" s="20" t="s">
        <v>261</v>
      </c>
      <c r="O659" s="20" t="s">
        <v>1123</v>
      </c>
      <c r="P659" s="20" t="s">
        <v>261</v>
      </c>
      <c r="Q659" s="20" t="s">
        <v>31</v>
      </c>
    </row>
    <row r="660" spans="1:17" s="20" customFormat="1" x14ac:dyDescent="0.2">
      <c r="A660" s="20" t="s">
        <v>1511</v>
      </c>
      <c r="B660" s="20" t="s">
        <v>1512</v>
      </c>
      <c r="C660" s="20" t="s">
        <v>24</v>
      </c>
      <c r="D660" s="23">
        <v>46738</v>
      </c>
      <c r="E660" s="20">
        <v>0</v>
      </c>
      <c r="F660" s="20">
        <v>100</v>
      </c>
      <c r="G660" s="23">
        <f t="shared" si="0"/>
        <v>39727.299999999996</v>
      </c>
      <c r="H660" s="29">
        <v>0.15</v>
      </c>
      <c r="I660" s="23">
        <v>5193.00234</v>
      </c>
      <c r="J660" s="23">
        <f t="shared" si="3"/>
        <v>34534.297659999997</v>
      </c>
      <c r="K660" s="29">
        <f t="shared" si="2"/>
        <v>0.86928378369534298</v>
      </c>
      <c r="L660" s="20" t="s">
        <v>27</v>
      </c>
      <c r="M660" s="20" t="s">
        <v>312</v>
      </c>
      <c r="N660" s="20" t="s">
        <v>261</v>
      </c>
      <c r="O660" s="20" t="s">
        <v>1123</v>
      </c>
      <c r="P660" s="20" t="s">
        <v>261</v>
      </c>
      <c r="Q660" s="20" t="s">
        <v>31</v>
      </c>
    </row>
    <row r="661" spans="1:17" s="20" customFormat="1" x14ac:dyDescent="0.2">
      <c r="A661" s="20" t="s">
        <v>1513</v>
      </c>
      <c r="B661" s="20" t="s">
        <v>1514</v>
      </c>
      <c r="C661" s="20" t="s">
        <v>24</v>
      </c>
      <c r="D661" s="23">
        <v>48512</v>
      </c>
      <c r="E661" s="20">
        <v>0</v>
      </c>
      <c r="F661" s="20">
        <v>100</v>
      </c>
      <c r="G661" s="23">
        <f t="shared" si="0"/>
        <v>41235.199999999997</v>
      </c>
      <c r="H661" s="29">
        <v>0.15</v>
      </c>
      <c r="I661" s="23">
        <v>5415.8374599999997</v>
      </c>
      <c r="J661" s="23">
        <f t="shared" si="3"/>
        <v>35819.362539999995</v>
      </c>
      <c r="K661" s="29">
        <f t="shared" si="2"/>
        <v>0.86865984741191982</v>
      </c>
      <c r="L661" s="20" t="s">
        <v>27</v>
      </c>
      <c r="M661" s="20" t="s">
        <v>312</v>
      </c>
      <c r="N661" s="20" t="s">
        <v>261</v>
      </c>
      <c r="O661" s="20" t="s">
        <v>1123</v>
      </c>
      <c r="P661" s="20" t="s">
        <v>261</v>
      </c>
      <c r="Q661" s="20" t="s">
        <v>31</v>
      </c>
    </row>
    <row r="662" spans="1:17" s="20" customFormat="1" x14ac:dyDescent="0.2">
      <c r="A662" s="20" t="s">
        <v>1515</v>
      </c>
      <c r="B662" s="20" t="s">
        <v>1516</v>
      </c>
      <c r="C662" s="20" t="s">
        <v>24</v>
      </c>
      <c r="D662" s="23">
        <v>48512</v>
      </c>
      <c r="E662" s="20">
        <v>0</v>
      </c>
      <c r="F662" s="20">
        <v>100</v>
      </c>
      <c r="G662" s="23">
        <f t="shared" si="0"/>
        <v>41235.199999999997</v>
      </c>
      <c r="H662" s="29">
        <v>0.15</v>
      </c>
      <c r="I662" s="23">
        <v>5416.2262600000004</v>
      </c>
      <c r="J662" s="23">
        <f t="shared" si="3"/>
        <v>35818.973739999994</v>
      </c>
      <c r="K662" s="29">
        <f t="shared" si="2"/>
        <v>0.86865041857442182</v>
      </c>
      <c r="L662" s="20" t="s">
        <v>27</v>
      </c>
      <c r="M662" s="20" t="s">
        <v>312</v>
      </c>
      <c r="N662" s="20" t="s">
        <v>261</v>
      </c>
      <c r="O662" s="20" t="s">
        <v>1123</v>
      </c>
      <c r="P662" s="20" t="s">
        <v>261</v>
      </c>
      <c r="Q662" s="20" t="s">
        <v>31</v>
      </c>
    </row>
    <row r="663" spans="1:17" s="20" customFormat="1" x14ac:dyDescent="0.2">
      <c r="A663" s="20" t="s">
        <v>1170</v>
      </c>
      <c r="B663" s="20" t="s">
        <v>1517</v>
      </c>
      <c r="C663" s="20" t="s">
        <v>24</v>
      </c>
      <c r="D663" s="23">
        <v>52644</v>
      </c>
      <c r="E663" s="20">
        <v>0</v>
      </c>
      <c r="F663" s="20">
        <v>100</v>
      </c>
      <c r="G663" s="23">
        <f t="shared" si="0"/>
        <v>44747.4</v>
      </c>
      <c r="H663" s="29">
        <v>0.15</v>
      </c>
      <c r="I663" s="23">
        <v>5795.1228600000004</v>
      </c>
      <c r="J663" s="23">
        <f t="shared" si="3"/>
        <v>38952.277139999998</v>
      </c>
      <c r="K663" s="29">
        <f t="shared" si="2"/>
        <v>0.8704925233644859</v>
      </c>
      <c r="L663" s="20" t="s">
        <v>27</v>
      </c>
      <c r="M663" s="20" t="s">
        <v>312</v>
      </c>
      <c r="N663" s="20" t="s">
        <v>261</v>
      </c>
      <c r="O663" s="20" t="s">
        <v>1123</v>
      </c>
      <c r="P663" s="20" t="s">
        <v>261</v>
      </c>
      <c r="Q663" s="20" t="s">
        <v>31</v>
      </c>
    </row>
    <row r="664" spans="1:17" s="20" customFormat="1" x14ac:dyDescent="0.2">
      <c r="A664" s="20" t="s">
        <v>1168</v>
      </c>
      <c r="B664" s="20" t="s">
        <v>1518</v>
      </c>
      <c r="C664" s="20" t="s">
        <v>24</v>
      </c>
      <c r="D664" s="23">
        <v>52644</v>
      </c>
      <c r="E664" s="20">
        <v>0</v>
      </c>
      <c r="F664" s="20">
        <v>100</v>
      </c>
      <c r="G664" s="23">
        <f t="shared" si="0"/>
        <v>44747.4</v>
      </c>
      <c r="H664" s="29">
        <v>0.15</v>
      </c>
      <c r="I664" s="23">
        <v>5795.5116600000001</v>
      </c>
      <c r="J664" s="23">
        <f t="shared" si="3"/>
        <v>38951.888340000005</v>
      </c>
      <c r="K664" s="29">
        <f t="shared" si="2"/>
        <v>0.87048383459150702</v>
      </c>
      <c r="L664" s="20" t="s">
        <v>27</v>
      </c>
      <c r="M664" s="20" t="s">
        <v>312</v>
      </c>
      <c r="N664" s="20" t="s">
        <v>261</v>
      </c>
      <c r="O664" s="20" t="s">
        <v>1123</v>
      </c>
      <c r="P664" s="20" t="s">
        <v>261</v>
      </c>
      <c r="Q664" s="20" t="s">
        <v>31</v>
      </c>
    </row>
    <row r="665" spans="1:17" s="20" customFormat="1" x14ac:dyDescent="0.2">
      <c r="A665" s="20" t="s">
        <v>1166</v>
      </c>
      <c r="B665" s="20" t="s">
        <v>1519</v>
      </c>
      <c r="C665" s="20" t="s">
        <v>24</v>
      </c>
      <c r="D665" s="23">
        <v>53821</v>
      </c>
      <c r="E665" s="20">
        <v>0</v>
      </c>
      <c r="F665" s="20">
        <v>100</v>
      </c>
      <c r="G665" s="23">
        <f t="shared" si="0"/>
        <v>45747.85</v>
      </c>
      <c r="H665" s="29">
        <v>0.15</v>
      </c>
      <c r="I665" s="23">
        <v>5795.1228600000004</v>
      </c>
      <c r="J665" s="23">
        <f t="shared" si="3"/>
        <v>39952.727139999995</v>
      </c>
      <c r="K665" s="29">
        <f t="shared" si="2"/>
        <v>0.87332469482172381</v>
      </c>
      <c r="L665" s="20" t="s">
        <v>27</v>
      </c>
      <c r="M665" s="20" t="s">
        <v>312</v>
      </c>
      <c r="N665" s="20" t="s">
        <v>261</v>
      </c>
      <c r="O665" s="20" t="s">
        <v>1123</v>
      </c>
      <c r="P665" s="20" t="s">
        <v>261</v>
      </c>
      <c r="Q665" s="20" t="s">
        <v>31</v>
      </c>
    </row>
    <row r="666" spans="1:17" s="20" customFormat="1" x14ac:dyDescent="0.2">
      <c r="A666" s="20" t="s">
        <v>1164</v>
      </c>
      <c r="B666" s="20" t="s">
        <v>1520</v>
      </c>
      <c r="C666" s="20" t="s">
        <v>24</v>
      </c>
      <c r="D666" s="23">
        <v>53821</v>
      </c>
      <c r="E666" s="20">
        <v>0</v>
      </c>
      <c r="F666" s="20">
        <v>100</v>
      </c>
      <c r="G666" s="23">
        <f t="shared" si="0"/>
        <v>45747.85</v>
      </c>
      <c r="H666" s="29">
        <v>0.15</v>
      </c>
      <c r="I666" s="23">
        <v>5795.5116600000001</v>
      </c>
      <c r="J666" s="23">
        <f t="shared" si="3"/>
        <v>39952.338340000002</v>
      </c>
      <c r="K666" s="29">
        <f t="shared" si="2"/>
        <v>0.87331619606167288</v>
      </c>
      <c r="L666" s="20" t="s">
        <v>27</v>
      </c>
      <c r="M666" s="20" t="s">
        <v>312</v>
      </c>
      <c r="N666" s="20" t="s">
        <v>261</v>
      </c>
      <c r="O666" s="20" t="s">
        <v>1123</v>
      </c>
      <c r="P666" s="20" t="s">
        <v>261</v>
      </c>
      <c r="Q666" s="20" t="s">
        <v>31</v>
      </c>
    </row>
    <row r="667" spans="1:17" s="20" customFormat="1" x14ac:dyDescent="0.2">
      <c r="A667" s="20" t="s">
        <v>1148</v>
      </c>
      <c r="B667" s="20" t="s">
        <v>1521</v>
      </c>
      <c r="C667" s="20" t="s">
        <v>24</v>
      </c>
      <c r="D667" s="23">
        <v>55430</v>
      </c>
      <c r="E667" s="20">
        <v>0</v>
      </c>
      <c r="F667" s="20">
        <v>100</v>
      </c>
      <c r="G667" s="23">
        <f t="shared" si="0"/>
        <v>47115.5</v>
      </c>
      <c r="H667" s="29">
        <v>0.15</v>
      </c>
      <c r="I667" s="23">
        <v>5795.1228600000004</v>
      </c>
      <c r="J667" s="23">
        <f t="shared" si="3"/>
        <v>41320.377139999997</v>
      </c>
      <c r="K667" s="29">
        <f t="shared" si="2"/>
        <v>0.87700177521197897</v>
      </c>
      <c r="L667" s="20" t="s">
        <v>27</v>
      </c>
      <c r="M667" s="20" t="s">
        <v>312</v>
      </c>
      <c r="N667" s="20" t="s">
        <v>261</v>
      </c>
      <c r="O667" s="20" t="s">
        <v>1123</v>
      </c>
      <c r="P667" s="20" t="s">
        <v>261</v>
      </c>
      <c r="Q667" s="20" t="s">
        <v>31</v>
      </c>
    </row>
    <row r="668" spans="1:17" s="20" customFormat="1" x14ac:dyDescent="0.2">
      <c r="A668" s="20" t="s">
        <v>1146</v>
      </c>
      <c r="B668" s="20" t="s">
        <v>1522</v>
      </c>
      <c r="C668" s="20" t="s">
        <v>24</v>
      </c>
      <c r="D668" s="23">
        <v>55430</v>
      </c>
      <c r="E668" s="20">
        <v>0</v>
      </c>
      <c r="F668" s="20">
        <v>100</v>
      </c>
      <c r="G668" s="23">
        <f t="shared" si="0"/>
        <v>47115.5</v>
      </c>
      <c r="H668" s="29">
        <v>0.15</v>
      </c>
      <c r="I668" s="23">
        <v>5795.5116600000001</v>
      </c>
      <c r="J668" s="23">
        <f t="shared" si="3"/>
        <v>41319.988339999996</v>
      </c>
      <c r="K668" s="29">
        <f t="shared" si="2"/>
        <v>0.87699352315055545</v>
      </c>
      <c r="L668" s="20" t="s">
        <v>27</v>
      </c>
      <c r="M668" s="20" t="s">
        <v>312</v>
      </c>
      <c r="N668" s="20" t="s">
        <v>261</v>
      </c>
      <c r="O668" s="20" t="s">
        <v>1123</v>
      </c>
      <c r="P668" s="20" t="s">
        <v>261</v>
      </c>
      <c r="Q668" s="20" t="s">
        <v>31</v>
      </c>
    </row>
    <row r="669" spans="1:17" s="20" customFormat="1" x14ac:dyDescent="0.2">
      <c r="A669" s="20" t="s">
        <v>1144</v>
      </c>
      <c r="B669" s="20" t="s">
        <v>1523</v>
      </c>
      <c r="C669" s="20" t="s">
        <v>24</v>
      </c>
      <c r="D669" s="23">
        <v>56606</v>
      </c>
      <c r="E669" s="20">
        <v>0</v>
      </c>
      <c r="F669" s="20">
        <v>100</v>
      </c>
      <c r="G669" s="23">
        <f t="shared" si="0"/>
        <v>48115.1</v>
      </c>
      <c r="H669" s="29">
        <v>0.15</v>
      </c>
      <c r="I669" s="23">
        <v>5795.1228600000004</v>
      </c>
      <c r="J669" s="23">
        <f t="shared" si="3"/>
        <v>42319.977139999995</v>
      </c>
      <c r="K669" s="29">
        <f t="shared" si="2"/>
        <v>0.879557085821291</v>
      </c>
      <c r="L669" s="20" t="s">
        <v>27</v>
      </c>
      <c r="M669" s="20" t="s">
        <v>312</v>
      </c>
      <c r="N669" s="20" t="s">
        <v>261</v>
      </c>
      <c r="O669" s="20" t="s">
        <v>1123</v>
      </c>
      <c r="P669" s="20" t="s">
        <v>261</v>
      </c>
      <c r="Q669" s="20" t="s">
        <v>31</v>
      </c>
    </row>
    <row r="670" spans="1:17" s="20" customFormat="1" x14ac:dyDescent="0.2">
      <c r="A670" s="20" t="s">
        <v>1142</v>
      </c>
      <c r="B670" s="20" t="s">
        <v>1524</v>
      </c>
      <c r="C670" s="20" t="s">
        <v>24</v>
      </c>
      <c r="D670" s="23">
        <v>56606</v>
      </c>
      <c r="E670" s="20">
        <v>0</v>
      </c>
      <c r="F670" s="20">
        <v>100</v>
      </c>
      <c r="G670" s="23">
        <f t="shared" si="0"/>
        <v>48115.1</v>
      </c>
      <c r="H670" s="29">
        <v>0.15</v>
      </c>
      <c r="I670" s="23">
        <v>5795.5116600000001</v>
      </c>
      <c r="J670" s="23">
        <f t="shared" si="3"/>
        <v>42319.588340000002</v>
      </c>
      <c r="K670" s="29">
        <f t="shared" si="2"/>
        <v>0.87954900519795243</v>
      </c>
      <c r="L670" s="20" t="s">
        <v>27</v>
      </c>
      <c r="M670" s="20" t="s">
        <v>312</v>
      </c>
      <c r="N670" s="20" t="s">
        <v>261</v>
      </c>
      <c r="O670" s="20" t="s">
        <v>1123</v>
      </c>
      <c r="P670" s="20" t="s">
        <v>261</v>
      </c>
      <c r="Q670" s="20" t="s">
        <v>31</v>
      </c>
    </row>
    <row r="671" spans="1:17" s="20" customFormat="1" x14ac:dyDescent="0.2">
      <c r="A671" s="20" t="s">
        <v>1525</v>
      </c>
      <c r="B671" s="20" t="s">
        <v>1526</v>
      </c>
      <c r="C671" s="20" t="s">
        <v>24</v>
      </c>
      <c r="D671" s="23">
        <v>58545</v>
      </c>
      <c r="E671" s="20">
        <v>0</v>
      </c>
      <c r="F671" s="20">
        <v>100</v>
      </c>
      <c r="G671" s="23">
        <f t="shared" si="0"/>
        <v>49763.25</v>
      </c>
      <c r="H671" s="29">
        <v>0.15</v>
      </c>
      <c r="I671" s="23">
        <v>5794.9176600000001</v>
      </c>
      <c r="J671" s="23">
        <f t="shared" si="3"/>
        <v>43968.332340000001</v>
      </c>
      <c r="K671" s="29">
        <f t="shared" si="2"/>
        <v>0.88355025726816483</v>
      </c>
      <c r="L671" s="20" t="s">
        <v>27</v>
      </c>
      <c r="M671" s="20" t="s">
        <v>312</v>
      </c>
      <c r="N671" s="20" t="s">
        <v>261</v>
      </c>
      <c r="O671" s="20" t="s">
        <v>1123</v>
      </c>
      <c r="P671" s="20" t="s">
        <v>261</v>
      </c>
      <c r="Q671" s="20" t="s">
        <v>31</v>
      </c>
    </row>
    <row r="672" spans="1:17" s="20" customFormat="1" x14ac:dyDescent="0.2">
      <c r="A672" s="20" t="s">
        <v>1527</v>
      </c>
      <c r="B672" s="20" t="s">
        <v>1528</v>
      </c>
      <c r="C672" s="20" t="s">
        <v>24</v>
      </c>
      <c r="D672" s="23">
        <v>58545</v>
      </c>
      <c r="E672" s="20">
        <v>0</v>
      </c>
      <c r="F672" s="20">
        <v>100</v>
      </c>
      <c r="G672" s="23">
        <f t="shared" si="0"/>
        <v>49763.25</v>
      </c>
      <c r="H672" s="29">
        <v>0.15</v>
      </c>
      <c r="I672" s="23">
        <v>5795.3064599999998</v>
      </c>
      <c r="J672" s="23">
        <f t="shared" si="3"/>
        <v>43967.94354</v>
      </c>
      <c r="K672" s="29">
        <f t="shared" si="2"/>
        <v>0.88354244427363571</v>
      </c>
      <c r="L672" s="20" t="s">
        <v>27</v>
      </c>
      <c r="M672" s="20" t="s">
        <v>312</v>
      </c>
      <c r="N672" s="20" t="s">
        <v>261</v>
      </c>
      <c r="O672" s="20" t="s">
        <v>1123</v>
      </c>
      <c r="P672" s="20" t="s">
        <v>261</v>
      </c>
      <c r="Q672" s="20" t="s">
        <v>31</v>
      </c>
    </row>
    <row r="673" spans="1:17" s="20" customFormat="1" x14ac:dyDescent="0.2">
      <c r="A673" s="20" t="s">
        <v>1529</v>
      </c>
      <c r="B673" s="20" t="s">
        <v>1530</v>
      </c>
      <c r="C673" s="20" t="s">
        <v>24</v>
      </c>
      <c r="D673" s="23">
        <v>61330</v>
      </c>
      <c r="E673" s="20">
        <v>0</v>
      </c>
      <c r="F673" s="20">
        <v>100</v>
      </c>
      <c r="G673" s="23">
        <f t="shared" si="0"/>
        <v>52130.5</v>
      </c>
      <c r="H673" s="29">
        <v>0.15</v>
      </c>
      <c r="I673" s="23">
        <v>4949.5155400000003</v>
      </c>
      <c r="J673" s="23">
        <f t="shared" si="3"/>
        <v>47180.98446</v>
      </c>
      <c r="K673" s="29">
        <f t="shared" si="2"/>
        <v>0.90505528356720155</v>
      </c>
      <c r="L673" s="20" t="s">
        <v>27</v>
      </c>
      <c r="M673" s="20" t="s">
        <v>312</v>
      </c>
      <c r="N673" s="20" t="s">
        <v>261</v>
      </c>
      <c r="O673" s="20" t="s">
        <v>1123</v>
      </c>
      <c r="P673" s="20" t="s">
        <v>261</v>
      </c>
      <c r="Q673" s="20" t="s">
        <v>31</v>
      </c>
    </row>
    <row r="674" spans="1:17" s="20" customFormat="1" x14ac:dyDescent="0.2">
      <c r="A674" s="20" t="s">
        <v>1531</v>
      </c>
      <c r="B674" s="20" t="s">
        <v>1532</v>
      </c>
      <c r="C674" s="20" t="s">
        <v>24</v>
      </c>
      <c r="D674" s="23">
        <v>61330</v>
      </c>
      <c r="E674" s="20">
        <v>0</v>
      </c>
      <c r="F674" s="20">
        <v>100</v>
      </c>
      <c r="G674" s="23">
        <f t="shared" si="0"/>
        <v>52130.5</v>
      </c>
      <c r="H674" s="29">
        <v>0.15</v>
      </c>
      <c r="I674" s="23">
        <v>5791.2240599999996</v>
      </c>
      <c r="J674" s="23">
        <f t="shared" si="3"/>
        <v>46339.27594</v>
      </c>
      <c r="K674" s="29">
        <f t="shared" si="2"/>
        <v>0.8889091019652603</v>
      </c>
      <c r="L674" s="20" t="s">
        <v>27</v>
      </c>
      <c r="M674" s="20" t="s">
        <v>312</v>
      </c>
      <c r="N674" s="20" t="s">
        <v>261</v>
      </c>
      <c r="O674" s="20" t="s">
        <v>1123</v>
      </c>
      <c r="P674" s="20" t="s">
        <v>261</v>
      </c>
      <c r="Q674" s="20" t="s">
        <v>31</v>
      </c>
    </row>
    <row r="675" spans="1:17" s="20" customFormat="1" x14ac:dyDescent="0.2">
      <c r="A675" s="20" t="s">
        <v>1135</v>
      </c>
      <c r="B675" s="20" t="s">
        <v>1533</v>
      </c>
      <c r="C675" s="20" t="s">
        <v>24</v>
      </c>
      <c r="D675" s="23">
        <v>62506</v>
      </c>
      <c r="E675" s="20">
        <v>0</v>
      </c>
      <c r="F675" s="20">
        <v>100</v>
      </c>
      <c r="G675" s="23">
        <f t="shared" si="0"/>
        <v>53130.1</v>
      </c>
      <c r="H675" s="29">
        <v>0.15</v>
      </c>
      <c r="I675" s="23">
        <v>5794.8204599999999</v>
      </c>
      <c r="J675" s="23">
        <f t="shared" si="3"/>
        <v>47335.279539999996</v>
      </c>
      <c r="K675" s="29">
        <f t="shared" si="2"/>
        <v>0.89093149721156173</v>
      </c>
      <c r="L675" s="20" t="s">
        <v>27</v>
      </c>
      <c r="M675" s="20" t="s">
        <v>312</v>
      </c>
      <c r="N675" s="20" t="s">
        <v>261</v>
      </c>
      <c r="O675" s="20" t="s">
        <v>1123</v>
      </c>
      <c r="P675" s="20" t="s">
        <v>261</v>
      </c>
      <c r="Q675" s="20" t="s">
        <v>31</v>
      </c>
    </row>
    <row r="676" spans="1:17" s="20" customFormat="1" x14ac:dyDescent="0.2">
      <c r="A676" s="20" t="s">
        <v>1534</v>
      </c>
      <c r="B676" s="20" t="s">
        <v>1535</v>
      </c>
      <c r="C676" s="20" t="s">
        <v>24</v>
      </c>
      <c r="D676" s="23">
        <v>52698</v>
      </c>
      <c r="E676" s="20">
        <v>0</v>
      </c>
      <c r="F676" s="20">
        <v>100</v>
      </c>
      <c r="G676" s="23">
        <f t="shared" si="0"/>
        <v>44793.299999999996</v>
      </c>
      <c r="H676" s="29">
        <v>0.15</v>
      </c>
      <c r="I676" s="23">
        <v>5830.87842</v>
      </c>
      <c r="J676" s="23">
        <f t="shared" si="3"/>
        <v>38962.421579999995</v>
      </c>
      <c r="K676" s="29">
        <f t="shared" si="2"/>
        <v>0.86982699600163416</v>
      </c>
      <c r="L676" s="20" t="s">
        <v>27</v>
      </c>
      <c r="M676" s="20" t="s">
        <v>312</v>
      </c>
      <c r="N676" s="20" t="s">
        <v>261</v>
      </c>
      <c r="O676" s="20" t="s">
        <v>1123</v>
      </c>
      <c r="P676" s="20" t="s">
        <v>261</v>
      </c>
      <c r="Q676" s="20" t="s">
        <v>31</v>
      </c>
    </row>
    <row r="677" spans="1:17" s="20" customFormat="1" x14ac:dyDescent="0.2">
      <c r="A677" s="20" t="s">
        <v>1131</v>
      </c>
      <c r="B677" s="20" t="s">
        <v>1536</v>
      </c>
      <c r="C677" s="20" t="s">
        <v>24</v>
      </c>
      <c r="D677" s="23">
        <v>54767</v>
      </c>
      <c r="E677" s="20">
        <v>0</v>
      </c>
      <c r="F677" s="20">
        <v>100</v>
      </c>
      <c r="G677" s="23">
        <f t="shared" ref="G677:G691" si="4">D677*(1-H677)</f>
        <v>46551.95</v>
      </c>
      <c r="H677" s="29">
        <v>0.15</v>
      </c>
      <c r="I677" s="23">
        <v>5834.7664199999999</v>
      </c>
      <c r="J677" s="23">
        <f t="shared" ref="J677:J690" si="5">G677-I677</f>
        <v>40717.183579999997</v>
      </c>
      <c r="K677" s="29">
        <f t="shared" ref="K677:K691" si="6">J677/G677</f>
        <v>0.87466118132537951</v>
      </c>
      <c r="L677" s="20" t="s">
        <v>27</v>
      </c>
      <c r="M677" s="20" t="s">
        <v>312</v>
      </c>
      <c r="N677" s="20" t="s">
        <v>261</v>
      </c>
      <c r="O677" s="20" t="s">
        <v>1123</v>
      </c>
      <c r="P677" s="20" t="s">
        <v>261</v>
      </c>
      <c r="Q677" s="20" t="s">
        <v>31</v>
      </c>
    </row>
    <row r="678" spans="1:17" s="20" customFormat="1" x14ac:dyDescent="0.2">
      <c r="A678" s="20" t="s">
        <v>1129</v>
      </c>
      <c r="B678" s="20" t="s">
        <v>1537</v>
      </c>
      <c r="C678" s="20" t="s">
        <v>24</v>
      </c>
      <c r="D678" s="23">
        <v>54767</v>
      </c>
      <c r="E678" s="20">
        <v>0</v>
      </c>
      <c r="F678" s="20">
        <v>100</v>
      </c>
      <c r="G678" s="23">
        <f t="shared" si="4"/>
        <v>46551.95</v>
      </c>
      <c r="H678" s="29">
        <v>0.15</v>
      </c>
      <c r="I678" s="23">
        <v>5835.1552199999996</v>
      </c>
      <c r="J678" s="23">
        <f t="shared" si="5"/>
        <v>40716.794779999997</v>
      </c>
      <c r="K678" s="29">
        <f t="shared" si="6"/>
        <v>0.87465282936590194</v>
      </c>
      <c r="L678" s="20" t="s">
        <v>27</v>
      </c>
      <c r="M678" s="20" t="s">
        <v>312</v>
      </c>
      <c r="N678" s="20" t="s">
        <v>261</v>
      </c>
      <c r="O678" s="20" t="s">
        <v>1123</v>
      </c>
      <c r="P678" s="20" t="s">
        <v>261</v>
      </c>
      <c r="Q678" s="20" t="s">
        <v>31</v>
      </c>
    </row>
    <row r="679" spans="1:17" s="20" customFormat="1" x14ac:dyDescent="0.2">
      <c r="A679" s="20" t="s">
        <v>1127</v>
      </c>
      <c r="B679" s="20" t="s">
        <v>1538</v>
      </c>
      <c r="C679" s="20" t="s">
        <v>24</v>
      </c>
      <c r="D679" s="23">
        <v>55943</v>
      </c>
      <c r="E679" s="20">
        <v>0</v>
      </c>
      <c r="F679" s="20">
        <v>100</v>
      </c>
      <c r="G679" s="23">
        <f t="shared" si="4"/>
        <v>47551.549999999996</v>
      </c>
      <c r="H679" s="29">
        <v>0.15</v>
      </c>
      <c r="I679" s="23">
        <v>5834.7664199999999</v>
      </c>
      <c r="J679" s="23">
        <f t="shared" si="5"/>
        <v>41716.783579999996</v>
      </c>
      <c r="K679" s="29">
        <f t="shared" si="6"/>
        <v>0.87729597836453277</v>
      </c>
      <c r="L679" s="20" t="s">
        <v>27</v>
      </c>
      <c r="M679" s="20" t="s">
        <v>312</v>
      </c>
      <c r="N679" s="20" t="s">
        <v>261</v>
      </c>
      <c r="O679" s="20" t="s">
        <v>1123</v>
      </c>
      <c r="P679" s="20" t="s">
        <v>261</v>
      </c>
      <c r="Q679" s="20" t="s">
        <v>31</v>
      </c>
    </row>
    <row r="680" spans="1:17" s="20" customFormat="1" x14ac:dyDescent="0.2">
      <c r="A680" s="20" t="s">
        <v>1125</v>
      </c>
      <c r="B680" s="20" t="s">
        <v>1539</v>
      </c>
      <c r="C680" s="20" t="s">
        <v>24</v>
      </c>
      <c r="D680" s="23">
        <v>55943</v>
      </c>
      <c r="E680" s="20">
        <v>0</v>
      </c>
      <c r="F680" s="20">
        <v>100</v>
      </c>
      <c r="G680" s="23">
        <f t="shared" si="4"/>
        <v>47551.549999999996</v>
      </c>
      <c r="H680" s="29">
        <v>0.15</v>
      </c>
      <c r="I680" s="23">
        <v>5835.1552199999996</v>
      </c>
      <c r="J680" s="23">
        <f t="shared" si="5"/>
        <v>41716.394779999995</v>
      </c>
      <c r="K680" s="29">
        <f t="shared" si="6"/>
        <v>0.8772878019749093</v>
      </c>
      <c r="L680" s="20" t="s">
        <v>27</v>
      </c>
      <c r="M680" s="20" t="s">
        <v>312</v>
      </c>
      <c r="N680" s="20" t="s">
        <v>261</v>
      </c>
      <c r="O680" s="20" t="s">
        <v>1123</v>
      </c>
      <c r="P680" s="20" t="s">
        <v>261</v>
      </c>
      <c r="Q680" s="20" t="s">
        <v>31</v>
      </c>
    </row>
    <row r="681" spans="1:17" s="20" customFormat="1" x14ac:dyDescent="0.2">
      <c r="A681" s="20" t="s">
        <v>1540</v>
      </c>
      <c r="B681" s="20" t="s">
        <v>1541</v>
      </c>
      <c r="C681" s="20" t="s">
        <v>24</v>
      </c>
      <c r="D681" s="23">
        <v>141</v>
      </c>
      <c r="E681" s="20">
        <v>0</v>
      </c>
      <c r="F681" s="20">
        <v>100</v>
      </c>
      <c r="G681" s="23">
        <f t="shared" si="4"/>
        <v>138.18</v>
      </c>
      <c r="H681" s="29">
        <v>0.02</v>
      </c>
      <c r="I681" s="23">
        <v>25.185600000000001</v>
      </c>
      <c r="J681" s="23">
        <f t="shared" si="5"/>
        <v>112.99440000000001</v>
      </c>
      <c r="K681" s="29">
        <f t="shared" si="6"/>
        <v>0.81773339122883204</v>
      </c>
      <c r="L681" s="20" t="s">
        <v>27</v>
      </c>
      <c r="M681" s="20" t="s">
        <v>176</v>
      </c>
      <c r="N681" s="20" t="s">
        <v>1542</v>
      </c>
      <c r="O681" s="20" t="s">
        <v>1543</v>
      </c>
      <c r="P681" s="20" t="s">
        <v>1542</v>
      </c>
      <c r="Q681" s="20" t="s">
        <v>31</v>
      </c>
    </row>
    <row r="682" spans="1:17" s="20" customFormat="1" x14ac:dyDescent="0.2">
      <c r="A682" s="20" t="s">
        <v>1544</v>
      </c>
      <c r="B682" s="20" t="s">
        <v>1545</v>
      </c>
      <c r="C682" s="20" t="s">
        <v>24</v>
      </c>
      <c r="D682" s="23">
        <v>142</v>
      </c>
      <c r="E682" s="20">
        <v>0</v>
      </c>
      <c r="F682" s="20">
        <v>100</v>
      </c>
      <c r="G682" s="23">
        <f t="shared" si="4"/>
        <v>139.16</v>
      </c>
      <c r="H682" s="29">
        <v>0.02</v>
      </c>
      <c r="I682" s="23">
        <v>21.87</v>
      </c>
      <c r="J682" s="23">
        <f t="shared" si="5"/>
        <v>117.28999999999999</v>
      </c>
      <c r="K682" s="29">
        <f t="shared" si="6"/>
        <v>0.84284277091118132</v>
      </c>
      <c r="L682" s="20" t="s">
        <v>27</v>
      </c>
      <c r="M682" s="20" t="s">
        <v>176</v>
      </c>
      <c r="N682" s="20" t="s">
        <v>1542</v>
      </c>
      <c r="O682" s="20" t="s">
        <v>1543</v>
      </c>
      <c r="P682" s="20" t="s">
        <v>1542</v>
      </c>
      <c r="Q682" s="20" t="s">
        <v>31</v>
      </c>
    </row>
    <row r="683" spans="1:17" s="20" customFormat="1" x14ac:dyDescent="0.2">
      <c r="A683" s="20" t="s">
        <v>1546</v>
      </c>
      <c r="B683" s="20" t="s">
        <v>1547</v>
      </c>
      <c r="C683" s="20" t="s">
        <v>24</v>
      </c>
      <c r="D683" s="23">
        <v>52</v>
      </c>
      <c r="E683" s="20">
        <v>0</v>
      </c>
      <c r="F683" s="20">
        <v>100</v>
      </c>
      <c r="G683" s="23">
        <f t="shared" si="4"/>
        <v>50.96</v>
      </c>
      <c r="H683" s="29">
        <v>0.02</v>
      </c>
      <c r="I683" s="23">
        <v>18.36</v>
      </c>
      <c r="J683" s="23">
        <f t="shared" si="5"/>
        <v>32.6</v>
      </c>
      <c r="K683" s="29">
        <f t="shared" si="6"/>
        <v>0.63971742543171117</v>
      </c>
      <c r="L683" s="20" t="s">
        <v>27</v>
      </c>
      <c r="M683" s="20" t="s">
        <v>176</v>
      </c>
      <c r="N683" s="20" t="s">
        <v>1542</v>
      </c>
      <c r="O683" s="20" t="s">
        <v>1542</v>
      </c>
      <c r="P683" s="20" t="s">
        <v>1542</v>
      </c>
      <c r="Q683" s="20" t="s">
        <v>31</v>
      </c>
    </row>
    <row r="684" spans="1:17" s="20" customFormat="1" x14ac:dyDescent="0.2">
      <c r="A684" s="20" t="s">
        <v>1548</v>
      </c>
      <c r="B684" s="20" t="s">
        <v>1549</v>
      </c>
      <c r="C684" s="20" t="s">
        <v>24</v>
      </c>
      <c r="D684" s="23">
        <v>141</v>
      </c>
      <c r="E684" s="20">
        <v>0</v>
      </c>
      <c r="F684" s="20">
        <v>100</v>
      </c>
      <c r="G684" s="23">
        <f t="shared" si="4"/>
        <v>138.18</v>
      </c>
      <c r="H684" s="29">
        <v>0.02</v>
      </c>
      <c r="I684" s="23">
        <v>23.22</v>
      </c>
      <c r="J684" s="23">
        <f t="shared" si="5"/>
        <v>114.96000000000001</v>
      </c>
      <c r="K684" s="29">
        <f t="shared" si="6"/>
        <v>0.83195831524099007</v>
      </c>
      <c r="L684" s="20" t="s">
        <v>27</v>
      </c>
      <c r="M684" s="20" t="s">
        <v>176</v>
      </c>
      <c r="N684" s="20" t="s">
        <v>1542</v>
      </c>
      <c r="O684" s="20" t="s">
        <v>1543</v>
      </c>
      <c r="P684" s="20" t="s">
        <v>1542</v>
      </c>
      <c r="Q684" s="20" t="s">
        <v>31</v>
      </c>
    </row>
    <row r="685" spans="1:17" s="20" customFormat="1" x14ac:dyDescent="0.2">
      <c r="A685" s="20" t="s">
        <v>1550</v>
      </c>
      <c r="B685" s="20" t="s">
        <v>1551</v>
      </c>
      <c r="C685" s="20" t="s">
        <v>24</v>
      </c>
      <c r="D685" s="23">
        <v>1375</v>
      </c>
      <c r="E685" s="20">
        <v>0</v>
      </c>
      <c r="F685" s="20">
        <v>100</v>
      </c>
      <c r="G685" s="23">
        <f t="shared" si="4"/>
        <v>1347.5</v>
      </c>
      <c r="H685" s="29">
        <v>0.02</v>
      </c>
      <c r="I685" s="23">
        <v>162</v>
      </c>
      <c r="J685" s="23">
        <f t="shared" si="5"/>
        <v>1185.5</v>
      </c>
      <c r="K685" s="29">
        <f t="shared" si="6"/>
        <v>0.8797773654916512</v>
      </c>
      <c r="L685" s="20" t="s">
        <v>27</v>
      </c>
      <c r="M685" s="20" t="s">
        <v>1552</v>
      </c>
      <c r="N685" s="20" t="s">
        <v>1542</v>
      </c>
      <c r="O685" s="20" t="s">
        <v>1553</v>
      </c>
      <c r="P685" s="20" t="s">
        <v>1542</v>
      </c>
      <c r="Q685" s="20" t="s">
        <v>31</v>
      </c>
    </row>
    <row r="686" spans="1:17" s="20" customFormat="1" x14ac:dyDescent="0.2">
      <c r="A686" s="20" t="s">
        <v>1554</v>
      </c>
      <c r="B686" s="20" t="s">
        <v>1555</v>
      </c>
      <c r="C686" s="20" t="s">
        <v>24</v>
      </c>
      <c r="D686" s="23">
        <v>1657</v>
      </c>
      <c r="E686" s="20">
        <v>0</v>
      </c>
      <c r="F686" s="20">
        <v>100</v>
      </c>
      <c r="G686" s="23">
        <f t="shared" si="4"/>
        <v>1623.86</v>
      </c>
      <c r="H686" s="29">
        <v>0.02</v>
      </c>
      <c r="I686" s="23">
        <v>182.43</v>
      </c>
      <c r="J686" s="23">
        <f t="shared" si="5"/>
        <v>1441.4299999999998</v>
      </c>
      <c r="K686" s="29">
        <f t="shared" si="6"/>
        <v>0.88765657137930609</v>
      </c>
      <c r="L686" s="20" t="s">
        <v>27</v>
      </c>
      <c r="M686" s="20" t="s">
        <v>1552</v>
      </c>
      <c r="N686" s="20" t="s">
        <v>1542</v>
      </c>
      <c r="O686" s="20" t="s">
        <v>1553</v>
      </c>
      <c r="P686" s="20" t="s">
        <v>1542</v>
      </c>
      <c r="Q686" s="20" t="s">
        <v>31</v>
      </c>
    </row>
    <row r="687" spans="1:17" s="20" customFormat="1" x14ac:dyDescent="0.2">
      <c r="A687" s="20" t="s">
        <v>1556</v>
      </c>
      <c r="B687" s="20" t="s">
        <v>1557</v>
      </c>
      <c r="C687" s="20" t="s">
        <v>24</v>
      </c>
      <c r="D687" s="23">
        <v>77</v>
      </c>
      <c r="E687" s="20">
        <v>0</v>
      </c>
      <c r="F687" s="20">
        <v>100</v>
      </c>
      <c r="G687" s="23">
        <f t="shared" si="4"/>
        <v>75.459999999999994</v>
      </c>
      <c r="H687" s="29">
        <v>0.02</v>
      </c>
      <c r="I687" s="23">
        <v>54</v>
      </c>
      <c r="J687" s="23">
        <f t="shared" si="5"/>
        <v>21.459999999999994</v>
      </c>
      <c r="K687" s="29">
        <f t="shared" si="6"/>
        <v>0.28438908030744758</v>
      </c>
      <c r="L687" s="20" t="s">
        <v>27</v>
      </c>
      <c r="M687" s="20" t="s">
        <v>28</v>
      </c>
      <c r="N687" s="20" t="s">
        <v>1542</v>
      </c>
      <c r="O687" s="20" t="s">
        <v>1542</v>
      </c>
      <c r="P687" s="20" t="s">
        <v>1542</v>
      </c>
      <c r="Q687" s="20" t="s">
        <v>31</v>
      </c>
    </row>
    <row r="688" spans="1:17" s="20" customFormat="1" x14ac:dyDescent="0.2">
      <c r="A688" s="20" t="s">
        <v>1558</v>
      </c>
      <c r="B688" s="20" t="s">
        <v>1559</v>
      </c>
      <c r="C688" s="20" t="s">
        <v>24</v>
      </c>
      <c r="D688" s="23">
        <v>77</v>
      </c>
      <c r="E688" s="20">
        <v>0</v>
      </c>
      <c r="F688" s="20">
        <v>100</v>
      </c>
      <c r="G688" s="23">
        <f t="shared" si="4"/>
        <v>75.459999999999994</v>
      </c>
      <c r="H688" s="29">
        <v>0.02</v>
      </c>
      <c r="I688" s="23">
        <v>35.996400000000001</v>
      </c>
      <c r="J688" s="23">
        <f t="shared" si="5"/>
        <v>39.463599999999992</v>
      </c>
      <c r="K688" s="29">
        <f t="shared" si="6"/>
        <v>0.52297376093294456</v>
      </c>
      <c r="L688" s="20" t="s">
        <v>27</v>
      </c>
      <c r="M688" s="20" t="s">
        <v>28</v>
      </c>
      <c r="N688" s="20" t="s">
        <v>1542</v>
      </c>
      <c r="O688" s="20" t="s">
        <v>1542</v>
      </c>
      <c r="P688" s="20" t="s">
        <v>1542</v>
      </c>
      <c r="Q688" s="20" t="s">
        <v>31</v>
      </c>
    </row>
    <row r="689" spans="1:17" s="20" customFormat="1" x14ac:dyDescent="0.2">
      <c r="A689" s="20" t="s">
        <v>1560</v>
      </c>
      <c r="B689" s="20" t="s">
        <v>1561</v>
      </c>
      <c r="C689" s="20" t="s">
        <v>24</v>
      </c>
      <c r="D689" s="23">
        <v>204</v>
      </c>
      <c r="E689" s="20">
        <v>0</v>
      </c>
      <c r="F689" s="20">
        <v>100</v>
      </c>
      <c r="G689" s="23">
        <f t="shared" si="4"/>
        <v>199.92</v>
      </c>
      <c r="H689" s="29">
        <v>0.02</v>
      </c>
      <c r="I689" s="23">
        <v>113.4</v>
      </c>
      <c r="J689" s="23">
        <f t="shared" si="5"/>
        <v>86.519999999999982</v>
      </c>
      <c r="K689" s="29">
        <f t="shared" si="6"/>
        <v>0.43277310924369744</v>
      </c>
      <c r="L689" s="20" t="s">
        <v>27</v>
      </c>
      <c r="M689" s="20" t="s">
        <v>28</v>
      </c>
      <c r="N689" s="20" t="s">
        <v>248</v>
      </c>
      <c r="O689" s="20" t="s">
        <v>514</v>
      </c>
      <c r="P689" s="20" t="s">
        <v>1542</v>
      </c>
      <c r="Q689" s="20" t="s">
        <v>31</v>
      </c>
    </row>
    <row r="690" spans="1:17" s="20" customFormat="1" x14ac:dyDescent="0.2">
      <c r="A690" s="20" t="s">
        <v>1562</v>
      </c>
      <c r="B690" s="20" t="s">
        <v>1563</v>
      </c>
      <c r="C690" s="20" t="s">
        <v>24</v>
      </c>
      <c r="D690" s="23">
        <v>37</v>
      </c>
      <c r="E690" s="20">
        <v>0</v>
      </c>
      <c r="F690" s="20">
        <v>100</v>
      </c>
      <c r="G690" s="23">
        <f t="shared" si="4"/>
        <v>36.26</v>
      </c>
      <c r="H690" s="29">
        <v>0.02</v>
      </c>
      <c r="I690" s="23">
        <v>31.32</v>
      </c>
      <c r="J690" s="23">
        <f t="shared" si="5"/>
        <v>4.9399999999999977</v>
      </c>
      <c r="K690" s="29">
        <f t="shared" si="6"/>
        <v>0.13623827909542191</v>
      </c>
      <c r="L690" s="20" t="s">
        <v>27</v>
      </c>
      <c r="M690" s="20" t="s">
        <v>176</v>
      </c>
      <c r="N690" s="20" t="s">
        <v>1542</v>
      </c>
      <c r="O690" s="20" t="s">
        <v>1542</v>
      </c>
      <c r="P690" s="20" t="s">
        <v>1542</v>
      </c>
      <c r="Q690" s="20" t="s">
        <v>31</v>
      </c>
    </row>
    <row r="691" spans="1:17" s="20" customFormat="1" x14ac:dyDescent="0.2">
      <c r="A691" s="20" t="s">
        <v>1564</v>
      </c>
      <c r="B691" s="20" t="s">
        <v>1565</v>
      </c>
      <c r="C691" s="20" t="s">
        <v>24</v>
      </c>
      <c r="D691" s="23">
        <v>890</v>
      </c>
      <c r="E691" s="20">
        <v>0</v>
      </c>
      <c r="F691" s="20">
        <v>100</v>
      </c>
      <c r="G691" s="23">
        <f t="shared" si="4"/>
        <v>872.19999999999993</v>
      </c>
      <c r="H691" s="29">
        <v>0.02</v>
      </c>
      <c r="I691" s="23">
        <v>243</v>
      </c>
      <c r="J691" s="23">
        <f>G691-I691</f>
        <v>629.19999999999993</v>
      </c>
      <c r="K691" s="29">
        <f t="shared" si="6"/>
        <v>0.72139417564778718</v>
      </c>
      <c r="L691" s="20" t="s">
        <v>27</v>
      </c>
      <c r="M691" s="20" t="s">
        <v>28</v>
      </c>
      <c r="N691" s="20" t="s">
        <v>1542</v>
      </c>
      <c r="O691" s="20" t="s">
        <v>1542</v>
      </c>
      <c r="P691" s="20" t="s">
        <v>1542</v>
      </c>
      <c r="Q691" s="20" t="s">
        <v>31</v>
      </c>
    </row>
  </sheetData>
  <phoneticPr fontId="6" type="noConversion"/>
  <conditionalFormatting sqref="K3:K611">
    <cfRule type="expression" dxfId="23" priority="1">
      <formula>$K3&lt;=5%</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CDA45-971A-423D-95B7-8EDD75F744C5}">
  <dimension ref="A1:J691"/>
  <sheetViews>
    <sheetView tabSelected="1" workbookViewId="0">
      <selection activeCell="M1" sqref="M1"/>
    </sheetView>
  </sheetViews>
  <sheetFormatPr defaultRowHeight="12.75" x14ac:dyDescent="0.2"/>
  <cols>
    <col min="1" max="1" width="19.7109375" customWidth="1"/>
    <col min="2" max="2" width="27" customWidth="1"/>
    <col min="3" max="3" width="20.140625" customWidth="1"/>
    <col min="4" max="4" width="25.85546875" style="21" customWidth="1"/>
    <col min="5" max="5" width="20.85546875" style="21" customWidth="1"/>
    <col min="6" max="6" width="18.7109375" style="11" customWidth="1"/>
    <col min="7" max="7" width="19.42578125" customWidth="1"/>
    <col min="8" max="8" width="21.5703125" customWidth="1"/>
    <col min="9" max="9" width="21.28515625" customWidth="1"/>
    <col min="10" max="10" width="16.85546875" customWidth="1"/>
  </cols>
  <sheetData>
    <row r="1" spans="1:10" ht="76.5" x14ac:dyDescent="0.2">
      <c r="A1" s="30" t="s">
        <v>1427</v>
      </c>
    </row>
    <row r="3" spans="1:10" s="34" customFormat="1" x14ac:dyDescent="0.2">
      <c r="A3" s="31" t="s">
        <v>5</v>
      </c>
      <c r="B3" s="31" t="s">
        <v>6</v>
      </c>
      <c r="C3" s="31" t="s">
        <v>7</v>
      </c>
      <c r="D3" s="32" t="s">
        <v>1566</v>
      </c>
      <c r="E3" s="32" t="s">
        <v>1417</v>
      </c>
      <c r="F3" s="33" t="s">
        <v>1414</v>
      </c>
      <c r="G3" s="31" t="s">
        <v>17</v>
      </c>
      <c r="H3" s="31" t="s">
        <v>18</v>
      </c>
      <c r="I3" s="31" t="s">
        <v>19</v>
      </c>
      <c r="J3" s="31" t="s">
        <v>20</v>
      </c>
    </row>
    <row r="4" spans="1:10" x14ac:dyDescent="0.2">
      <c r="A4" t="s">
        <v>993</v>
      </c>
      <c r="B4" t="s">
        <v>992</v>
      </c>
      <c r="C4" t="s">
        <v>24</v>
      </c>
      <c r="D4" s="21">
        <v>116.1</v>
      </c>
      <c r="E4" s="21">
        <v>98.684999999999988</v>
      </c>
      <c r="F4" s="11">
        <v>0.15</v>
      </c>
      <c r="G4" t="s">
        <v>28</v>
      </c>
      <c r="H4" t="s">
        <v>766</v>
      </c>
      <c r="I4" t="s">
        <v>766</v>
      </c>
      <c r="J4" t="s">
        <v>251</v>
      </c>
    </row>
    <row r="5" spans="1:10" x14ac:dyDescent="0.2">
      <c r="A5" t="s">
        <v>976</v>
      </c>
      <c r="B5" t="s">
        <v>975</v>
      </c>
      <c r="C5" t="s">
        <v>24</v>
      </c>
      <c r="D5" s="21">
        <v>116.1</v>
      </c>
      <c r="E5" s="21">
        <v>98.684999999999988</v>
      </c>
      <c r="F5" s="11">
        <v>0.15</v>
      </c>
      <c r="G5" t="s">
        <v>28</v>
      </c>
      <c r="H5" t="s">
        <v>766</v>
      </c>
      <c r="I5" t="s">
        <v>766</v>
      </c>
      <c r="J5" t="s">
        <v>251</v>
      </c>
    </row>
    <row r="6" spans="1:10" x14ac:dyDescent="0.2">
      <c r="A6" t="s">
        <v>913</v>
      </c>
      <c r="B6" t="s">
        <v>912</v>
      </c>
      <c r="C6" t="s">
        <v>24</v>
      </c>
      <c r="D6" s="21">
        <v>193.5</v>
      </c>
      <c r="E6" s="21">
        <v>164.47499999999999</v>
      </c>
      <c r="F6" s="11">
        <v>0.15</v>
      </c>
      <c r="G6" t="s">
        <v>28</v>
      </c>
      <c r="H6" t="s">
        <v>771</v>
      </c>
      <c r="I6" t="s">
        <v>771</v>
      </c>
      <c r="J6" t="s">
        <v>251</v>
      </c>
    </row>
    <row r="7" spans="1:10" x14ac:dyDescent="0.2">
      <c r="A7" t="s">
        <v>865</v>
      </c>
      <c r="B7" t="s">
        <v>864</v>
      </c>
      <c r="C7" t="s">
        <v>24</v>
      </c>
      <c r="D7" s="21">
        <v>99.974999999999994</v>
      </c>
      <c r="E7" s="21">
        <v>84.978749999999991</v>
      </c>
      <c r="F7" s="11">
        <v>0.15</v>
      </c>
      <c r="G7" t="s">
        <v>28</v>
      </c>
      <c r="H7" t="s">
        <v>35</v>
      </c>
      <c r="I7" t="s">
        <v>35</v>
      </c>
      <c r="J7" t="s">
        <v>251</v>
      </c>
    </row>
    <row r="8" spans="1:10" x14ac:dyDescent="0.2">
      <c r="A8" t="s">
        <v>826</v>
      </c>
      <c r="B8" t="s">
        <v>825</v>
      </c>
      <c r="C8" t="s">
        <v>24</v>
      </c>
      <c r="D8" s="21">
        <v>279.5</v>
      </c>
      <c r="E8" s="21">
        <v>237.57499999999999</v>
      </c>
      <c r="F8" s="11">
        <v>0.15</v>
      </c>
      <c r="G8" t="s">
        <v>28</v>
      </c>
      <c r="H8" t="s">
        <v>766</v>
      </c>
      <c r="I8" t="s">
        <v>766</v>
      </c>
      <c r="J8" t="s">
        <v>251</v>
      </c>
    </row>
    <row r="9" spans="1:10" x14ac:dyDescent="0.2">
      <c r="A9" t="s">
        <v>822</v>
      </c>
      <c r="B9" t="s">
        <v>821</v>
      </c>
      <c r="C9" t="s">
        <v>24</v>
      </c>
      <c r="D9" s="21">
        <v>127.925</v>
      </c>
      <c r="E9" s="21">
        <v>108.73625</v>
      </c>
      <c r="F9" s="11">
        <v>0.15</v>
      </c>
      <c r="G9" t="s">
        <v>28</v>
      </c>
      <c r="H9" t="s">
        <v>35</v>
      </c>
      <c r="I9" t="s">
        <v>35</v>
      </c>
      <c r="J9" t="s">
        <v>251</v>
      </c>
    </row>
    <row r="10" spans="1:10" x14ac:dyDescent="0.2">
      <c r="A10" t="s">
        <v>820</v>
      </c>
      <c r="B10" t="s">
        <v>819</v>
      </c>
      <c r="C10" t="s">
        <v>24</v>
      </c>
      <c r="D10" s="21">
        <v>66.650000000000006</v>
      </c>
      <c r="E10" s="21">
        <v>56.652500000000003</v>
      </c>
      <c r="F10" s="11">
        <v>0.15</v>
      </c>
      <c r="G10" t="s">
        <v>28</v>
      </c>
      <c r="H10" t="s">
        <v>244</v>
      </c>
      <c r="I10" t="s">
        <v>244</v>
      </c>
      <c r="J10" t="s">
        <v>251</v>
      </c>
    </row>
    <row r="11" spans="1:10" x14ac:dyDescent="0.2">
      <c r="A11" t="s">
        <v>816</v>
      </c>
      <c r="B11" t="s">
        <v>815</v>
      </c>
      <c r="C11" t="s">
        <v>24</v>
      </c>
      <c r="D11" s="21">
        <v>127.925</v>
      </c>
      <c r="E11" s="21">
        <v>108.73625</v>
      </c>
      <c r="F11" s="11">
        <v>0.15</v>
      </c>
      <c r="G11" t="s">
        <v>28</v>
      </c>
      <c r="H11" t="s">
        <v>35</v>
      </c>
      <c r="I11" t="s">
        <v>35</v>
      </c>
      <c r="J11" t="s">
        <v>251</v>
      </c>
    </row>
    <row r="12" spans="1:10" x14ac:dyDescent="0.2">
      <c r="A12" t="s">
        <v>814</v>
      </c>
      <c r="B12" t="s">
        <v>813</v>
      </c>
      <c r="C12" t="s">
        <v>523</v>
      </c>
      <c r="D12" s="21">
        <v>91.375</v>
      </c>
      <c r="E12" s="21">
        <v>77.668750000000003</v>
      </c>
      <c r="F12" s="11">
        <v>0.15</v>
      </c>
      <c r="G12" t="s">
        <v>28</v>
      </c>
      <c r="H12" t="s">
        <v>71</v>
      </c>
      <c r="I12" t="s">
        <v>507</v>
      </c>
      <c r="J12" t="s">
        <v>251</v>
      </c>
    </row>
    <row r="13" spans="1:10" x14ac:dyDescent="0.2">
      <c r="A13" t="s">
        <v>812</v>
      </c>
      <c r="B13" t="s">
        <v>811</v>
      </c>
      <c r="C13" t="s">
        <v>24</v>
      </c>
      <c r="D13" s="21">
        <v>66.650000000000006</v>
      </c>
      <c r="E13" s="21">
        <v>56.652500000000003</v>
      </c>
      <c r="F13" s="11">
        <v>0.15</v>
      </c>
      <c r="G13" t="s">
        <v>28</v>
      </c>
      <c r="H13" t="s">
        <v>244</v>
      </c>
      <c r="I13" t="s">
        <v>244</v>
      </c>
      <c r="J13" t="s">
        <v>251</v>
      </c>
    </row>
    <row r="14" spans="1:10" x14ac:dyDescent="0.2">
      <c r="A14" t="s">
        <v>810</v>
      </c>
      <c r="B14" t="s">
        <v>809</v>
      </c>
      <c r="C14" t="s">
        <v>24</v>
      </c>
      <c r="D14" s="21">
        <v>79.55</v>
      </c>
      <c r="E14" s="21">
        <v>67.617499999999993</v>
      </c>
      <c r="F14" s="11">
        <v>0.15</v>
      </c>
      <c r="G14" t="s">
        <v>28</v>
      </c>
      <c r="H14" t="s">
        <v>766</v>
      </c>
      <c r="I14" t="s">
        <v>766</v>
      </c>
      <c r="J14" t="s">
        <v>251</v>
      </c>
    </row>
    <row r="15" spans="1:10" x14ac:dyDescent="0.2">
      <c r="A15" t="s">
        <v>806</v>
      </c>
      <c r="B15" t="s">
        <v>805</v>
      </c>
      <c r="C15" t="s">
        <v>24</v>
      </c>
      <c r="D15" s="21">
        <v>389.15</v>
      </c>
      <c r="E15" s="21">
        <v>330.77749999999997</v>
      </c>
      <c r="F15" s="11">
        <v>0.15</v>
      </c>
      <c r="G15" t="s">
        <v>28</v>
      </c>
      <c r="H15" t="s">
        <v>766</v>
      </c>
      <c r="I15" t="s">
        <v>766</v>
      </c>
      <c r="J15" t="s">
        <v>251</v>
      </c>
    </row>
    <row r="16" spans="1:10" x14ac:dyDescent="0.2">
      <c r="A16" t="s">
        <v>804</v>
      </c>
      <c r="B16" t="s">
        <v>803</v>
      </c>
      <c r="C16" t="s">
        <v>24</v>
      </c>
      <c r="D16" s="21">
        <v>66.650000000000006</v>
      </c>
      <c r="E16" s="21">
        <v>56.652500000000003</v>
      </c>
      <c r="F16" s="11">
        <v>0.15</v>
      </c>
      <c r="G16" t="s">
        <v>28</v>
      </c>
      <c r="H16" t="s">
        <v>244</v>
      </c>
      <c r="I16" t="s">
        <v>244</v>
      </c>
      <c r="J16" t="s">
        <v>251</v>
      </c>
    </row>
    <row r="17" spans="1:10" x14ac:dyDescent="0.2">
      <c r="A17" t="s">
        <v>802</v>
      </c>
      <c r="B17" t="s">
        <v>801</v>
      </c>
      <c r="C17" t="s">
        <v>24</v>
      </c>
      <c r="D17" s="21">
        <v>389.15</v>
      </c>
      <c r="E17" s="21">
        <v>330.77749999999997</v>
      </c>
      <c r="F17" s="11">
        <v>0.15</v>
      </c>
      <c r="G17" t="s">
        <v>28</v>
      </c>
      <c r="H17" t="s">
        <v>766</v>
      </c>
      <c r="I17" t="s">
        <v>766</v>
      </c>
      <c r="J17" t="s">
        <v>251</v>
      </c>
    </row>
    <row r="18" spans="1:10" x14ac:dyDescent="0.2">
      <c r="A18" t="s">
        <v>796</v>
      </c>
      <c r="B18" t="s">
        <v>795</v>
      </c>
      <c r="C18" t="s">
        <v>24</v>
      </c>
      <c r="D18" s="21">
        <v>389.15</v>
      </c>
      <c r="E18" s="21">
        <v>330.77749999999997</v>
      </c>
      <c r="F18" s="11">
        <v>0.15</v>
      </c>
      <c r="G18" t="s">
        <v>28</v>
      </c>
      <c r="H18" t="s">
        <v>766</v>
      </c>
      <c r="I18" t="s">
        <v>766</v>
      </c>
      <c r="J18" t="s">
        <v>251</v>
      </c>
    </row>
    <row r="19" spans="1:10" x14ac:dyDescent="0.2">
      <c r="A19" t="s">
        <v>794</v>
      </c>
      <c r="B19" t="s">
        <v>793</v>
      </c>
      <c r="C19" t="s">
        <v>24</v>
      </c>
      <c r="D19" s="21">
        <v>280.57499999999999</v>
      </c>
      <c r="E19" s="21">
        <v>249.71174999999999</v>
      </c>
      <c r="F19" s="11">
        <v>0.11</v>
      </c>
      <c r="G19" t="s">
        <v>28</v>
      </c>
      <c r="H19" t="s">
        <v>248</v>
      </c>
      <c r="I19" t="s">
        <v>244</v>
      </c>
      <c r="J19" t="s">
        <v>251</v>
      </c>
    </row>
    <row r="20" spans="1:10" x14ac:dyDescent="0.2">
      <c r="A20" t="s">
        <v>792</v>
      </c>
      <c r="B20" t="s">
        <v>791</v>
      </c>
      <c r="C20" t="s">
        <v>24</v>
      </c>
      <c r="D20" s="21">
        <v>64.5</v>
      </c>
      <c r="E20" s="21">
        <v>54.824999999999996</v>
      </c>
      <c r="F20" s="11">
        <v>0.15</v>
      </c>
      <c r="G20" t="s">
        <v>28</v>
      </c>
      <c r="H20" t="s">
        <v>248</v>
      </c>
      <c r="I20" t="s">
        <v>244</v>
      </c>
      <c r="J20" t="s">
        <v>251</v>
      </c>
    </row>
    <row r="21" spans="1:10" x14ac:dyDescent="0.2">
      <c r="A21" t="s">
        <v>790</v>
      </c>
      <c r="B21" t="s">
        <v>789</v>
      </c>
      <c r="C21" t="s">
        <v>24</v>
      </c>
      <c r="D21" s="21">
        <v>18.274999999999999</v>
      </c>
      <c r="E21" s="21">
        <v>15.533749999999998</v>
      </c>
      <c r="F21" s="11">
        <v>0.15</v>
      </c>
      <c r="G21" t="s">
        <v>28</v>
      </c>
      <c r="H21" t="s">
        <v>244</v>
      </c>
      <c r="I21" t="s">
        <v>244</v>
      </c>
      <c r="J21" t="s">
        <v>251</v>
      </c>
    </row>
    <row r="22" spans="1:10" x14ac:dyDescent="0.2">
      <c r="A22" t="s">
        <v>779</v>
      </c>
      <c r="B22" t="s">
        <v>778</v>
      </c>
      <c r="C22" t="s">
        <v>24</v>
      </c>
      <c r="D22" s="21">
        <v>242.95</v>
      </c>
      <c r="E22" s="21">
        <v>206.50749999999999</v>
      </c>
      <c r="F22" s="11">
        <v>0.15</v>
      </c>
      <c r="G22" t="s">
        <v>28</v>
      </c>
      <c r="H22" t="s">
        <v>35</v>
      </c>
      <c r="I22" t="s">
        <v>35</v>
      </c>
      <c r="J22" t="s">
        <v>251</v>
      </c>
    </row>
    <row r="23" spans="1:10" x14ac:dyDescent="0.2">
      <c r="A23" t="s">
        <v>777</v>
      </c>
      <c r="B23" t="s">
        <v>776</v>
      </c>
      <c r="C23" t="s">
        <v>24</v>
      </c>
      <c r="D23" s="21">
        <v>304.22500000000002</v>
      </c>
      <c r="E23" s="21">
        <v>258.59125</v>
      </c>
      <c r="F23" s="11">
        <v>0.15</v>
      </c>
      <c r="G23" t="s">
        <v>28</v>
      </c>
      <c r="H23" t="s">
        <v>35</v>
      </c>
      <c r="I23" t="s">
        <v>35</v>
      </c>
      <c r="J23" t="s">
        <v>251</v>
      </c>
    </row>
    <row r="24" spans="1:10" x14ac:dyDescent="0.2">
      <c r="A24" t="s">
        <v>770</v>
      </c>
      <c r="B24" t="s">
        <v>769</v>
      </c>
      <c r="C24" t="s">
        <v>24</v>
      </c>
      <c r="D24" s="21">
        <v>181.67500000000001</v>
      </c>
      <c r="E24" s="21">
        <v>154.42375000000001</v>
      </c>
      <c r="F24" s="11">
        <v>0.15</v>
      </c>
      <c r="G24" t="s">
        <v>28</v>
      </c>
      <c r="H24" t="s">
        <v>248</v>
      </c>
      <c r="I24" t="s">
        <v>244</v>
      </c>
      <c r="J24" t="s">
        <v>251</v>
      </c>
    </row>
    <row r="25" spans="1:10" x14ac:dyDescent="0.2">
      <c r="A25" t="s">
        <v>768</v>
      </c>
      <c r="B25" t="s">
        <v>767</v>
      </c>
      <c r="C25" t="s">
        <v>24</v>
      </c>
      <c r="D25" s="21">
        <v>242.95</v>
      </c>
      <c r="E25" s="21">
        <v>206.50749999999999</v>
      </c>
      <c r="F25" s="11">
        <v>0.15</v>
      </c>
      <c r="G25" t="s">
        <v>28</v>
      </c>
      <c r="H25" t="s">
        <v>766</v>
      </c>
      <c r="I25" t="s">
        <v>766</v>
      </c>
      <c r="J25" t="s">
        <v>251</v>
      </c>
    </row>
    <row r="26" spans="1:10" x14ac:dyDescent="0.2">
      <c r="A26" t="s">
        <v>683</v>
      </c>
      <c r="B26" t="s">
        <v>682</v>
      </c>
      <c r="C26" t="s">
        <v>24</v>
      </c>
      <c r="D26" s="21">
        <v>445.05</v>
      </c>
      <c r="E26" s="21">
        <v>378.29250000000002</v>
      </c>
      <c r="F26" s="11">
        <v>0.15</v>
      </c>
      <c r="G26" t="s">
        <v>28</v>
      </c>
      <c r="H26" t="s">
        <v>248</v>
      </c>
      <c r="I26" t="s">
        <v>65</v>
      </c>
      <c r="J26" t="s">
        <v>251</v>
      </c>
    </row>
    <row r="27" spans="1:10" x14ac:dyDescent="0.2">
      <c r="A27" t="s">
        <v>681</v>
      </c>
      <c r="B27" t="s">
        <v>680</v>
      </c>
      <c r="C27" t="s">
        <v>24</v>
      </c>
      <c r="D27" s="21">
        <v>447.2</v>
      </c>
      <c r="E27" s="21">
        <v>384.59199999999998</v>
      </c>
      <c r="F27" s="11">
        <v>0.14000000000000001</v>
      </c>
      <c r="G27" t="s">
        <v>28</v>
      </c>
      <c r="H27" t="s">
        <v>248</v>
      </c>
      <c r="I27" t="s">
        <v>65</v>
      </c>
      <c r="J27" t="s">
        <v>251</v>
      </c>
    </row>
    <row r="28" spans="1:10" x14ac:dyDescent="0.2">
      <c r="A28" t="s">
        <v>679</v>
      </c>
      <c r="B28" t="s">
        <v>678</v>
      </c>
      <c r="C28" t="s">
        <v>24</v>
      </c>
      <c r="D28" s="21">
        <v>468.7</v>
      </c>
      <c r="E28" s="21">
        <v>398.39499999999998</v>
      </c>
      <c r="F28" s="11">
        <v>0.15</v>
      </c>
      <c r="G28" t="s">
        <v>28</v>
      </c>
      <c r="H28" t="s">
        <v>248</v>
      </c>
      <c r="I28" t="s">
        <v>65</v>
      </c>
      <c r="J28" t="s">
        <v>251</v>
      </c>
    </row>
    <row r="29" spans="1:10" x14ac:dyDescent="0.2">
      <c r="A29" t="s">
        <v>677</v>
      </c>
      <c r="B29" t="s">
        <v>676</v>
      </c>
      <c r="C29" t="s">
        <v>24</v>
      </c>
      <c r="D29" s="21">
        <v>80.625</v>
      </c>
      <c r="E29" s="21">
        <v>68.53125</v>
      </c>
      <c r="F29" s="11">
        <v>0.15</v>
      </c>
      <c r="G29" t="s">
        <v>28</v>
      </c>
      <c r="H29" t="s">
        <v>244</v>
      </c>
      <c r="I29" t="s">
        <v>244</v>
      </c>
      <c r="J29" t="s">
        <v>251</v>
      </c>
    </row>
    <row r="30" spans="1:10" x14ac:dyDescent="0.2">
      <c r="A30" t="s">
        <v>675</v>
      </c>
      <c r="B30" t="s">
        <v>674</v>
      </c>
      <c r="C30" t="s">
        <v>24</v>
      </c>
      <c r="D30" s="21">
        <v>445.05</v>
      </c>
      <c r="E30" s="21">
        <v>378.29250000000002</v>
      </c>
      <c r="F30" s="11">
        <v>0.15</v>
      </c>
      <c r="G30" t="s">
        <v>28</v>
      </c>
      <c r="H30" t="s">
        <v>248</v>
      </c>
      <c r="I30" t="s">
        <v>65</v>
      </c>
      <c r="J30" t="s">
        <v>251</v>
      </c>
    </row>
    <row r="31" spans="1:10" x14ac:dyDescent="0.2">
      <c r="A31" t="s">
        <v>310</v>
      </c>
      <c r="B31" t="s">
        <v>309</v>
      </c>
      <c r="C31" t="s">
        <v>24</v>
      </c>
      <c r="D31" s="21">
        <v>17.2</v>
      </c>
      <c r="E31" s="21">
        <v>14.62</v>
      </c>
      <c r="F31" s="11">
        <v>0.15</v>
      </c>
      <c r="G31" t="s">
        <v>28</v>
      </c>
      <c r="H31" t="s">
        <v>244</v>
      </c>
      <c r="I31" t="s">
        <v>244</v>
      </c>
      <c r="J31" t="s">
        <v>251</v>
      </c>
    </row>
    <row r="32" spans="1:10" x14ac:dyDescent="0.2">
      <c r="A32" t="s">
        <v>294</v>
      </c>
      <c r="B32" t="s">
        <v>293</v>
      </c>
      <c r="C32" t="s">
        <v>24</v>
      </c>
      <c r="D32" s="21">
        <v>7.5250000000000004</v>
      </c>
      <c r="E32" s="21">
        <v>6.3962500000000002</v>
      </c>
      <c r="F32" s="11">
        <v>0.15</v>
      </c>
      <c r="G32" t="s">
        <v>28</v>
      </c>
      <c r="H32" t="s">
        <v>244</v>
      </c>
      <c r="I32" t="s">
        <v>256</v>
      </c>
      <c r="J32" t="s">
        <v>251</v>
      </c>
    </row>
    <row r="33" spans="1:10" x14ac:dyDescent="0.2">
      <c r="A33" t="s">
        <v>292</v>
      </c>
      <c r="B33" t="s">
        <v>291</v>
      </c>
      <c r="C33" t="s">
        <v>24</v>
      </c>
      <c r="D33" s="21">
        <v>7.5250000000000004</v>
      </c>
      <c r="E33" s="21">
        <v>6.3962500000000002</v>
      </c>
      <c r="F33" s="11">
        <v>0.15</v>
      </c>
      <c r="G33" t="s">
        <v>28</v>
      </c>
      <c r="H33" t="s">
        <v>244</v>
      </c>
      <c r="I33" t="s">
        <v>256</v>
      </c>
      <c r="J33" t="s">
        <v>251</v>
      </c>
    </row>
    <row r="34" spans="1:10" x14ac:dyDescent="0.2">
      <c r="A34" t="s">
        <v>290</v>
      </c>
      <c r="B34" t="s">
        <v>289</v>
      </c>
      <c r="C34" t="s">
        <v>24</v>
      </c>
      <c r="D34" s="21">
        <v>12.9</v>
      </c>
      <c r="E34" s="21">
        <v>10.965</v>
      </c>
      <c r="F34" s="11">
        <v>0.15</v>
      </c>
      <c r="G34" t="s">
        <v>28</v>
      </c>
      <c r="H34" t="s">
        <v>248</v>
      </c>
      <c r="I34" t="s">
        <v>244</v>
      </c>
      <c r="J34" t="s">
        <v>251</v>
      </c>
    </row>
    <row r="35" spans="1:10" x14ac:dyDescent="0.2">
      <c r="A35" t="s">
        <v>275</v>
      </c>
      <c r="B35" t="s">
        <v>274</v>
      </c>
      <c r="C35" t="s">
        <v>24</v>
      </c>
      <c r="D35" s="21">
        <v>31.175000000000001</v>
      </c>
      <c r="E35" s="21">
        <v>26.498750000000001</v>
      </c>
      <c r="F35" s="11">
        <v>0.15</v>
      </c>
      <c r="G35" t="s">
        <v>28</v>
      </c>
      <c r="H35" t="s">
        <v>248</v>
      </c>
      <c r="I35" t="s">
        <v>244</v>
      </c>
      <c r="J35" t="s">
        <v>251</v>
      </c>
    </row>
    <row r="36" spans="1:10" x14ac:dyDescent="0.2">
      <c r="A36" t="s">
        <v>273</v>
      </c>
      <c r="B36" t="s">
        <v>272</v>
      </c>
      <c r="C36" t="s">
        <v>24</v>
      </c>
      <c r="D36" s="21">
        <v>31.175000000000001</v>
      </c>
      <c r="E36" s="21">
        <v>26.498750000000001</v>
      </c>
      <c r="F36" s="11">
        <v>0.15</v>
      </c>
      <c r="G36" t="s">
        <v>28</v>
      </c>
      <c r="H36" t="s">
        <v>248</v>
      </c>
      <c r="I36" t="s">
        <v>244</v>
      </c>
      <c r="J36" t="s">
        <v>251</v>
      </c>
    </row>
    <row r="37" spans="1:10" x14ac:dyDescent="0.2">
      <c r="A37" t="s">
        <v>255</v>
      </c>
      <c r="B37" t="s">
        <v>254</v>
      </c>
      <c r="C37" t="s">
        <v>24</v>
      </c>
      <c r="D37" s="21">
        <v>31.175000000000001</v>
      </c>
      <c r="E37" s="21">
        <v>26.498750000000001</v>
      </c>
      <c r="F37" s="11">
        <v>0.15</v>
      </c>
      <c r="G37" t="s">
        <v>28</v>
      </c>
      <c r="H37" t="s">
        <v>248</v>
      </c>
      <c r="I37" t="s">
        <v>244</v>
      </c>
      <c r="J37" t="s">
        <v>251</v>
      </c>
    </row>
    <row r="38" spans="1:10" x14ac:dyDescent="0.2">
      <c r="A38" t="s">
        <v>253</v>
      </c>
      <c r="B38" t="s">
        <v>252</v>
      </c>
      <c r="C38" t="s">
        <v>24</v>
      </c>
      <c r="D38" s="21">
        <v>11.824999999999999</v>
      </c>
      <c r="E38" s="21">
        <v>10.05125</v>
      </c>
      <c r="F38" s="11">
        <v>0.15</v>
      </c>
      <c r="G38" t="s">
        <v>28</v>
      </c>
      <c r="H38" t="s">
        <v>248</v>
      </c>
      <c r="I38" t="s">
        <v>244</v>
      </c>
      <c r="J38" t="s">
        <v>251</v>
      </c>
    </row>
    <row r="39" spans="1:10" x14ac:dyDescent="0.2">
      <c r="A39" t="s">
        <v>987</v>
      </c>
      <c r="B39" t="s">
        <v>986</v>
      </c>
      <c r="C39" t="s">
        <v>24</v>
      </c>
      <c r="D39" s="21">
        <v>24.725000000000001</v>
      </c>
      <c r="E39" s="21">
        <v>21.016249999999999</v>
      </c>
      <c r="F39" s="11">
        <v>0.15</v>
      </c>
      <c r="G39" t="s">
        <v>28</v>
      </c>
      <c r="H39" t="s">
        <v>244</v>
      </c>
      <c r="I39" t="s">
        <v>244</v>
      </c>
      <c r="J39" t="s">
        <v>384</v>
      </c>
    </row>
    <row r="40" spans="1:10" x14ac:dyDescent="0.2">
      <c r="A40" t="s">
        <v>985</v>
      </c>
      <c r="B40" t="s">
        <v>984</v>
      </c>
      <c r="C40" t="s">
        <v>24</v>
      </c>
      <c r="D40" s="21">
        <v>30.1</v>
      </c>
      <c r="E40" s="21">
        <v>25.585000000000001</v>
      </c>
      <c r="F40" s="11">
        <v>0.15</v>
      </c>
      <c r="G40" t="s">
        <v>28</v>
      </c>
      <c r="H40" t="s">
        <v>244</v>
      </c>
      <c r="I40" t="s">
        <v>244</v>
      </c>
      <c r="J40" t="s">
        <v>384</v>
      </c>
    </row>
    <row r="41" spans="1:10" x14ac:dyDescent="0.2">
      <c r="A41" t="s">
        <v>983</v>
      </c>
      <c r="B41" t="s">
        <v>982</v>
      </c>
      <c r="C41" t="s">
        <v>24</v>
      </c>
      <c r="D41" s="21">
        <v>24.725000000000001</v>
      </c>
      <c r="E41" s="21">
        <v>21.016249999999999</v>
      </c>
      <c r="F41" s="11">
        <v>0.15</v>
      </c>
      <c r="G41" t="s">
        <v>28</v>
      </c>
      <c r="H41" t="s">
        <v>244</v>
      </c>
      <c r="I41" t="s">
        <v>244</v>
      </c>
      <c r="J41" t="s">
        <v>384</v>
      </c>
    </row>
    <row r="42" spans="1:10" x14ac:dyDescent="0.2">
      <c r="A42" t="s">
        <v>981</v>
      </c>
      <c r="B42" t="s">
        <v>980</v>
      </c>
      <c r="C42" t="s">
        <v>24</v>
      </c>
      <c r="D42" s="21">
        <v>30.1</v>
      </c>
      <c r="E42" s="21">
        <v>25.585000000000001</v>
      </c>
      <c r="F42" s="11">
        <v>0.15</v>
      </c>
      <c r="G42" t="s">
        <v>28</v>
      </c>
      <c r="H42" t="s">
        <v>244</v>
      </c>
      <c r="I42" t="s">
        <v>244</v>
      </c>
      <c r="J42" t="s">
        <v>384</v>
      </c>
    </row>
    <row r="43" spans="1:10" x14ac:dyDescent="0.2">
      <c r="A43" t="s">
        <v>800</v>
      </c>
      <c r="B43" t="s">
        <v>799</v>
      </c>
      <c r="C43" t="s">
        <v>24</v>
      </c>
      <c r="D43" s="21">
        <v>127.925</v>
      </c>
      <c r="E43" s="21">
        <v>108.73625</v>
      </c>
      <c r="F43" s="11">
        <v>0.15</v>
      </c>
      <c r="G43" t="s">
        <v>28</v>
      </c>
      <c r="H43" t="s">
        <v>501</v>
      </c>
      <c r="I43" t="s">
        <v>501</v>
      </c>
      <c r="J43" t="s">
        <v>384</v>
      </c>
    </row>
    <row r="44" spans="1:10" x14ac:dyDescent="0.2">
      <c r="A44" t="s">
        <v>798</v>
      </c>
      <c r="B44" t="s">
        <v>797</v>
      </c>
      <c r="C44" t="s">
        <v>24</v>
      </c>
      <c r="D44" s="21">
        <v>127.925</v>
      </c>
      <c r="E44" s="21">
        <v>108.73625</v>
      </c>
      <c r="F44" s="11">
        <v>0.15</v>
      </c>
      <c r="G44" t="s">
        <v>28</v>
      </c>
      <c r="H44" t="s">
        <v>501</v>
      </c>
      <c r="I44" t="s">
        <v>501</v>
      </c>
      <c r="J44" t="s">
        <v>384</v>
      </c>
    </row>
    <row r="45" spans="1:10" x14ac:dyDescent="0.2">
      <c r="A45" t="s">
        <v>784</v>
      </c>
      <c r="B45" t="s">
        <v>783</v>
      </c>
      <c r="C45" t="s">
        <v>24</v>
      </c>
      <c r="D45" s="21">
        <v>468.7</v>
      </c>
      <c r="E45" s="21">
        <v>398.39499999999998</v>
      </c>
      <c r="F45" s="11">
        <v>0.15</v>
      </c>
      <c r="G45" t="s">
        <v>28</v>
      </c>
      <c r="H45" t="s">
        <v>248</v>
      </c>
      <c r="I45" t="s">
        <v>514</v>
      </c>
      <c r="J45" t="s">
        <v>384</v>
      </c>
    </row>
    <row r="46" spans="1:10" x14ac:dyDescent="0.2">
      <c r="A46" t="s">
        <v>396</v>
      </c>
      <c r="B46" t="s">
        <v>395</v>
      </c>
      <c r="C46" t="s">
        <v>177</v>
      </c>
      <c r="D46" s="21">
        <v>105.35</v>
      </c>
      <c r="E46" s="21">
        <v>89.547499999999999</v>
      </c>
      <c r="F46" s="11">
        <v>0.15</v>
      </c>
      <c r="G46" t="s">
        <v>28</v>
      </c>
      <c r="H46" t="s">
        <v>248</v>
      </c>
      <c r="I46" t="s">
        <v>244</v>
      </c>
      <c r="J46" t="s">
        <v>384</v>
      </c>
    </row>
    <row r="47" spans="1:10" x14ac:dyDescent="0.2">
      <c r="A47" t="s">
        <v>1026</v>
      </c>
      <c r="B47" t="s">
        <v>1025</v>
      </c>
      <c r="C47" t="s">
        <v>24</v>
      </c>
      <c r="D47" s="21">
        <v>360.125</v>
      </c>
      <c r="E47" s="21">
        <v>306.10624999999999</v>
      </c>
      <c r="F47" s="11">
        <v>0.15</v>
      </c>
      <c r="G47" t="s">
        <v>28</v>
      </c>
      <c r="H47" t="s">
        <v>501</v>
      </c>
      <c r="I47" t="s">
        <v>501</v>
      </c>
      <c r="J47" t="s">
        <v>284</v>
      </c>
    </row>
    <row r="48" spans="1:10" x14ac:dyDescent="0.2">
      <c r="A48" t="s">
        <v>808</v>
      </c>
      <c r="B48" t="s">
        <v>807</v>
      </c>
      <c r="C48" t="s">
        <v>24</v>
      </c>
      <c r="D48" s="21">
        <v>127.925</v>
      </c>
      <c r="E48" s="21">
        <v>108.73625</v>
      </c>
      <c r="F48" s="11">
        <v>0.15</v>
      </c>
      <c r="G48" t="s">
        <v>28</v>
      </c>
      <c r="H48" t="s">
        <v>35</v>
      </c>
      <c r="I48" t="s">
        <v>35</v>
      </c>
      <c r="J48" t="s">
        <v>284</v>
      </c>
    </row>
    <row r="49" spans="1:10" x14ac:dyDescent="0.2">
      <c r="A49" t="s">
        <v>788</v>
      </c>
      <c r="B49" t="s">
        <v>787</v>
      </c>
      <c r="C49" t="s">
        <v>24</v>
      </c>
      <c r="D49" s="21">
        <v>405.27499999999998</v>
      </c>
      <c r="E49" s="21">
        <v>344.48374999999999</v>
      </c>
      <c r="F49" s="11">
        <v>0.15</v>
      </c>
      <c r="G49" t="s">
        <v>28</v>
      </c>
      <c r="H49" t="s">
        <v>248</v>
      </c>
      <c r="I49" t="s">
        <v>244</v>
      </c>
      <c r="J49" t="s">
        <v>284</v>
      </c>
    </row>
    <row r="50" spans="1:10" x14ac:dyDescent="0.2">
      <c r="A50" t="s">
        <v>786</v>
      </c>
      <c r="B50" t="s">
        <v>785</v>
      </c>
      <c r="C50" t="s">
        <v>24</v>
      </c>
      <c r="D50" s="21">
        <v>201.02500000000001</v>
      </c>
      <c r="E50" s="21">
        <v>170.87125</v>
      </c>
      <c r="F50" s="11">
        <v>0.15</v>
      </c>
      <c r="G50" t="s">
        <v>28</v>
      </c>
      <c r="H50" t="s">
        <v>35</v>
      </c>
      <c r="I50" t="s">
        <v>35</v>
      </c>
      <c r="J50" t="s">
        <v>284</v>
      </c>
    </row>
    <row r="51" spans="1:10" x14ac:dyDescent="0.2">
      <c r="A51" t="s">
        <v>775</v>
      </c>
      <c r="B51" t="s">
        <v>774</v>
      </c>
      <c r="C51" t="s">
        <v>24</v>
      </c>
      <c r="D51" s="21">
        <v>194.57499999999999</v>
      </c>
      <c r="E51" s="21">
        <v>165.38874999999999</v>
      </c>
      <c r="F51" s="11">
        <v>0.15</v>
      </c>
      <c r="G51" t="s">
        <v>28</v>
      </c>
      <c r="H51" t="s">
        <v>367</v>
      </c>
      <c r="I51" t="s">
        <v>244</v>
      </c>
      <c r="J51" t="s">
        <v>284</v>
      </c>
    </row>
    <row r="52" spans="1:10" x14ac:dyDescent="0.2">
      <c r="A52" t="s">
        <v>773</v>
      </c>
      <c r="B52" t="s">
        <v>772</v>
      </c>
      <c r="C52" t="s">
        <v>24</v>
      </c>
      <c r="D52" s="21">
        <v>33.325000000000003</v>
      </c>
      <c r="E52" s="21">
        <v>28.326250000000002</v>
      </c>
      <c r="F52" s="11">
        <v>0.15</v>
      </c>
      <c r="G52" t="s">
        <v>28</v>
      </c>
      <c r="H52" t="s">
        <v>771</v>
      </c>
      <c r="I52" t="s">
        <v>771</v>
      </c>
      <c r="J52" t="s">
        <v>284</v>
      </c>
    </row>
    <row r="53" spans="1:10" x14ac:dyDescent="0.2">
      <c r="A53" t="s">
        <v>765</v>
      </c>
      <c r="B53" t="s">
        <v>764</v>
      </c>
      <c r="C53" t="s">
        <v>24</v>
      </c>
      <c r="D53" s="21">
        <v>194.57499999999999</v>
      </c>
      <c r="E53" s="21">
        <v>165.38874999999999</v>
      </c>
      <c r="F53" s="11">
        <v>0.15</v>
      </c>
      <c r="G53" t="s">
        <v>28</v>
      </c>
      <c r="H53" t="s">
        <v>71</v>
      </c>
      <c r="I53" t="s">
        <v>763</v>
      </c>
      <c r="J53" t="s">
        <v>284</v>
      </c>
    </row>
    <row r="54" spans="1:10" x14ac:dyDescent="0.2">
      <c r="A54" t="s">
        <v>760</v>
      </c>
      <c r="B54" t="s">
        <v>759</v>
      </c>
      <c r="C54" t="s">
        <v>24</v>
      </c>
      <c r="D54" s="21">
        <v>279.5</v>
      </c>
      <c r="E54" s="21">
        <v>279.5</v>
      </c>
      <c r="F54" s="11">
        <v>0</v>
      </c>
      <c r="G54" t="s">
        <v>28</v>
      </c>
      <c r="H54" t="s">
        <v>35</v>
      </c>
      <c r="I54" t="s">
        <v>35</v>
      </c>
      <c r="J54" t="s">
        <v>284</v>
      </c>
    </row>
    <row r="55" spans="1:10" x14ac:dyDescent="0.2">
      <c r="A55" t="s">
        <v>288</v>
      </c>
      <c r="B55" t="s">
        <v>287</v>
      </c>
      <c r="C55" t="s">
        <v>24</v>
      </c>
      <c r="D55" s="21">
        <v>66.650000000000006</v>
      </c>
      <c r="E55" s="21">
        <v>56.652500000000003</v>
      </c>
      <c r="F55" s="11">
        <v>0.15</v>
      </c>
      <c r="G55" t="s">
        <v>28</v>
      </c>
      <c r="H55" t="s">
        <v>244</v>
      </c>
      <c r="I55" t="s">
        <v>256</v>
      </c>
      <c r="J55" t="s">
        <v>284</v>
      </c>
    </row>
    <row r="56" spans="1:10" x14ac:dyDescent="0.2">
      <c r="A56" t="s">
        <v>286</v>
      </c>
      <c r="B56" t="s">
        <v>285</v>
      </c>
      <c r="C56" t="s">
        <v>24</v>
      </c>
      <c r="D56" s="21">
        <v>33.325000000000003</v>
      </c>
      <c r="E56" s="21">
        <v>28.326250000000002</v>
      </c>
      <c r="F56" s="11">
        <v>0.15</v>
      </c>
      <c r="G56" t="s">
        <v>28</v>
      </c>
      <c r="H56" t="s">
        <v>244</v>
      </c>
      <c r="I56" t="s">
        <v>256</v>
      </c>
      <c r="J56" t="s">
        <v>284</v>
      </c>
    </row>
    <row r="57" spans="1:10" x14ac:dyDescent="0.2">
      <c r="A57" t="s">
        <v>942</v>
      </c>
      <c r="B57" t="s">
        <v>941</v>
      </c>
      <c r="C57" t="s">
        <v>24</v>
      </c>
      <c r="D57" s="21">
        <v>241.875</v>
      </c>
      <c r="E57" s="21">
        <v>205.59375</v>
      </c>
      <c r="F57" s="11">
        <v>0.15</v>
      </c>
      <c r="G57" t="s">
        <v>28</v>
      </c>
      <c r="H57" t="s">
        <v>35</v>
      </c>
      <c r="I57" t="s">
        <v>35</v>
      </c>
      <c r="J57" t="s">
        <v>940</v>
      </c>
    </row>
    <row r="58" spans="1:10" x14ac:dyDescent="0.2">
      <c r="A58" t="s">
        <v>1030</v>
      </c>
      <c r="B58" t="s">
        <v>1029</v>
      </c>
      <c r="C58" t="s">
        <v>24</v>
      </c>
      <c r="D58" s="21">
        <v>185.97499999999999</v>
      </c>
      <c r="E58" s="21">
        <v>158.07874999999999</v>
      </c>
      <c r="F58" s="11">
        <v>0.15</v>
      </c>
      <c r="G58" t="s">
        <v>28</v>
      </c>
      <c r="H58" t="s">
        <v>71</v>
      </c>
      <c r="I58" t="s">
        <v>763</v>
      </c>
      <c r="J58" t="s">
        <v>484</v>
      </c>
    </row>
    <row r="59" spans="1:10" x14ac:dyDescent="0.2">
      <c r="A59" t="s">
        <v>1013</v>
      </c>
      <c r="B59" t="s">
        <v>1012</v>
      </c>
      <c r="C59" t="s">
        <v>24</v>
      </c>
      <c r="D59" s="21">
        <v>324.64999999999998</v>
      </c>
      <c r="E59" s="21">
        <v>275.95249999999999</v>
      </c>
      <c r="F59" s="11">
        <v>0.15</v>
      </c>
      <c r="G59" t="s">
        <v>28</v>
      </c>
      <c r="H59" t="s">
        <v>248</v>
      </c>
      <c r="I59" t="s">
        <v>244</v>
      </c>
      <c r="J59" t="s">
        <v>484</v>
      </c>
    </row>
    <row r="60" spans="1:10" x14ac:dyDescent="0.2">
      <c r="A60" t="s">
        <v>1011</v>
      </c>
      <c r="B60" t="s">
        <v>1010</v>
      </c>
      <c r="C60" t="s">
        <v>24</v>
      </c>
      <c r="D60" s="21">
        <v>139.75</v>
      </c>
      <c r="E60" s="21">
        <v>118.78749999999999</v>
      </c>
      <c r="F60" s="11">
        <v>0.15</v>
      </c>
      <c r="G60" t="s">
        <v>28</v>
      </c>
      <c r="H60" t="s">
        <v>35</v>
      </c>
      <c r="I60" t="s">
        <v>35</v>
      </c>
      <c r="J60" t="s">
        <v>484</v>
      </c>
    </row>
    <row r="61" spans="1:10" x14ac:dyDescent="0.2">
      <c r="A61" t="s">
        <v>1009</v>
      </c>
      <c r="B61" t="s">
        <v>1008</v>
      </c>
      <c r="C61" t="s">
        <v>24</v>
      </c>
      <c r="D61" s="21">
        <v>23.65</v>
      </c>
      <c r="E61" s="21">
        <v>20.102499999999999</v>
      </c>
      <c r="F61" s="11">
        <v>0.15</v>
      </c>
      <c r="G61" t="s">
        <v>28</v>
      </c>
      <c r="H61" t="s">
        <v>35</v>
      </c>
      <c r="I61" t="s">
        <v>35</v>
      </c>
      <c r="J61" t="s">
        <v>484</v>
      </c>
    </row>
    <row r="62" spans="1:10" x14ac:dyDescent="0.2">
      <c r="A62" t="s">
        <v>1007</v>
      </c>
      <c r="B62" t="s">
        <v>1006</v>
      </c>
      <c r="C62" t="s">
        <v>24</v>
      </c>
      <c r="D62" s="21">
        <v>17.2</v>
      </c>
      <c r="E62" s="21">
        <v>14.62</v>
      </c>
      <c r="F62" s="11">
        <v>0.15</v>
      </c>
      <c r="G62" t="s">
        <v>28</v>
      </c>
      <c r="H62" t="s">
        <v>35</v>
      </c>
      <c r="I62" t="s">
        <v>35</v>
      </c>
      <c r="J62" t="s">
        <v>484</v>
      </c>
    </row>
    <row r="63" spans="1:10" x14ac:dyDescent="0.2">
      <c r="A63" t="s">
        <v>1005</v>
      </c>
      <c r="B63" t="s">
        <v>1004</v>
      </c>
      <c r="C63" t="s">
        <v>24</v>
      </c>
      <c r="D63" s="21">
        <v>342.92500000000001</v>
      </c>
      <c r="E63" s="21">
        <v>291.48624999999998</v>
      </c>
      <c r="F63" s="11">
        <v>0.15</v>
      </c>
      <c r="G63" t="s">
        <v>28</v>
      </c>
      <c r="H63" t="s">
        <v>35</v>
      </c>
      <c r="I63" t="s">
        <v>35</v>
      </c>
      <c r="J63" t="s">
        <v>484</v>
      </c>
    </row>
    <row r="64" spans="1:10" x14ac:dyDescent="0.2">
      <c r="A64" t="s">
        <v>1003</v>
      </c>
      <c r="B64" t="s">
        <v>1002</v>
      </c>
      <c r="C64" t="s">
        <v>24</v>
      </c>
      <c r="D64" s="21">
        <v>365.5</v>
      </c>
      <c r="E64" s="21">
        <v>310.67500000000001</v>
      </c>
      <c r="F64" s="11">
        <v>0.15</v>
      </c>
      <c r="G64" t="s">
        <v>28</v>
      </c>
      <c r="H64" t="s">
        <v>35</v>
      </c>
      <c r="I64" t="s">
        <v>35</v>
      </c>
      <c r="J64" t="s">
        <v>484</v>
      </c>
    </row>
    <row r="65" spans="1:10" x14ac:dyDescent="0.2">
      <c r="A65" t="s">
        <v>1001</v>
      </c>
      <c r="B65" t="s">
        <v>1000</v>
      </c>
      <c r="C65" t="s">
        <v>24</v>
      </c>
      <c r="D65" s="21">
        <v>63.424999999999997</v>
      </c>
      <c r="E65" s="21">
        <v>53.911249999999995</v>
      </c>
      <c r="F65" s="11">
        <v>0.15</v>
      </c>
      <c r="G65" t="s">
        <v>28</v>
      </c>
      <c r="H65" t="s">
        <v>977</v>
      </c>
      <c r="I65" t="s">
        <v>977</v>
      </c>
      <c r="J65" t="s">
        <v>484</v>
      </c>
    </row>
    <row r="66" spans="1:10" x14ac:dyDescent="0.2">
      <c r="A66" t="s">
        <v>999</v>
      </c>
      <c r="B66" t="s">
        <v>998</v>
      </c>
      <c r="C66" t="s">
        <v>24</v>
      </c>
      <c r="D66" s="21">
        <v>312.82499999999999</v>
      </c>
      <c r="E66" s="21">
        <v>265.90125</v>
      </c>
      <c r="F66" s="11">
        <v>0.15</v>
      </c>
      <c r="G66" t="s">
        <v>28</v>
      </c>
      <c r="H66" t="s">
        <v>766</v>
      </c>
      <c r="I66" t="s">
        <v>766</v>
      </c>
      <c r="J66" t="s">
        <v>484</v>
      </c>
    </row>
    <row r="67" spans="1:10" x14ac:dyDescent="0.2">
      <c r="A67" t="s">
        <v>997</v>
      </c>
      <c r="B67" t="s">
        <v>996</v>
      </c>
      <c r="C67" t="s">
        <v>24</v>
      </c>
      <c r="D67" s="21">
        <v>335.4</v>
      </c>
      <c r="E67" s="21">
        <v>285.08999999999997</v>
      </c>
      <c r="F67" s="11">
        <v>0.15</v>
      </c>
      <c r="G67" t="s">
        <v>28</v>
      </c>
      <c r="H67" t="s">
        <v>766</v>
      </c>
      <c r="I67" t="s">
        <v>766</v>
      </c>
      <c r="J67" t="s">
        <v>484</v>
      </c>
    </row>
    <row r="68" spans="1:10" x14ac:dyDescent="0.2">
      <c r="A68" t="s">
        <v>995</v>
      </c>
      <c r="B68" t="s">
        <v>994</v>
      </c>
      <c r="C68" t="s">
        <v>24</v>
      </c>
      <c r="D68" s="21">
        <v>335.4</v>
      </c>
      <c r="E68" s="21">
        <v>285.08999999999997</v>
      </c>
      <c r="F68" s="11">
        <v>0.15</v>
      </c>
      <c r="G68" t="s">
        <v>28</v>
      </c>
      <c r="H68" t="s">
        <v>766</v>
      </c>
      <c r="I68" t="s">
        <v>766</v>
      </c>
      <c r="J68" t="s">
        <v>484</v>
      </c>
    </row>
    <row r="69" spans="1:10" x14ac:dyDescent="0.2">
      <c r="A69" t="s">
        <v>979</v>
      </c>
      <c r="B69" t="s">
        <v>978</v>
      </c>
      <c r="C69" t="s">
        <v>24</v>
      </c>
      <c r="D69" s="21">
        <v>69.875</v>
      </c>
      <c r="E69" s="21">
        <v>59.393749999999997</v>
      </c>
      <c r="F69" s="11">
        <v>0.15</v>
      </c>
      <c r="G69" t="s">
        <v>28</v>
      </c>
      <c r="H69" t="s">
        <v>977</v>
      </c>
      <c r="I69" t="s">
        <v>977</v>
      </c>
      <c r="J69" t="s">
        <v>484</v>
      </c>
    </row>
    <row r="70" spans="1:10" x14ac:dyDescent="0.2">
      <c r="A70" t="s">
        <v>653</v>
      </c>
      <c r="B70" t="s">
        <v>652</v>
      </c>
      <c r="C70" t="s">
        <v>24</v>
      </c>
      <c r="D70" s="21">
        <v>780.45</v>
      </c>
      <c r="E70" s="21">
        <v>663.38250000000005</v>
      </c>
      <c r="F70" s="11">
        <v>0.15</v>
      </c>
      <c r="G70" t="s">
        <v>28</v>
      </c>
      <c r="H70" t="s">
        <v>248</v>
      </c>
      <c r="I70" t="s">
        <v>65</v>
      </c>
      <c r="J70" t="s">
        <v>484</v>
      </c>
    </row>
    <row r="71" spans="1:10" x14ac:dyDescent="0.2">
      <c r="A71" t="s">
        <v>493</v>
      </c>
      <c r="B71" t="s">
        <v>492</v>
      </c>
      <c r="C71" t="s">
        <v>24</v>
      </c>
      <c r="D71" s="21">
        <v>99.974999999999994</v>
      </c>
      <c r="E71" s="21">
        <v>84.978749999999991</v>
      </c>
      <c r="F71" s="11">
        <v>0.15</v>
      </c>
      <c r="G71" t="s">
        <v>28</v>
      </c>
      <c r="H71" t="s">
        <v>248</v>
      </c>
      <c r="I71" t="s">
        <v>244</v>
      </c>
      <c r="J71" t="s">
        <v>484</v>
      </c>
    </row>
    <row r="72" spans="1:10" x14ac:dyDescent="0.2">
      <c r="A72" t="s">
        <v>991</v>
      </c>
      <c r="B72" t="s">
        <v>990</v>
      </c>
      <c r="C72" t="s">
        <v>24</v>
      </c>
      <c r="D72" s="21">
        <v>23.65</v>
      </c>
      <c r="E72" s="21">
        <v>20.102499999999999</v>
      </c>
      <c r="F72" s="11">
        <v>0.15</v>
      </c>
      <c r="G72" t="s">
        <v>28</v>
      </c>
      <c r="H72" t="s">
        <v>244</v>
      </c>
      <c r="I72" t="s">
        <v>244</v>
      </c>
      <c r="J72" t="s">
        <v>321</v>
      </c>
    </row>
    <row r="73" spans="1:10" x14ac:dyDescent="0.2">
      <c r="A73" t="s">
        <v>989</v>
      </c>
      <c r="B73" t="s">
        <v>988</v>
      </c>
      <c r="C73" t="s">
        <v>24</v>
      </c>
      <c r="D73" s="21">
        <v>30.1</v>
      </c>
      <c r="E73" s="21">
        <v>25.585000000000001</v>
      </c>
      <c r="F73" s="11">
        <v>0.15</v>
      </c>
      <c r="G73" t="s">
        <v>28</v>
      </c>
      <c r="H73" t="s">
        <v>244</v>
      </c>
      <c r="I73" t="s">
        <v>244</v>
      </c>
      <c r="J73" t="s">
        <v>321</v>
      </c>
    </row>
    <row r="74" spans="1:10" x14ac:dyDescent="0.2">
      <c r="A74" t="s">
        <v>818</v>
      </c>
      <c r="B74" t="s">
        <v>817</v>
      </c>
      <c r="C74" t="s">
        <v>24</v>
      </c>
      <c r="D74" s="21">
        <v>127.925</v>
      </c>
      <c r="E74" s="21">
        <v>108.73625</v>
      </c>
      <c r="F74" s="11">
        <v>0.15</v>
      </c>
      <c r="G74" t="s">
        <v>28</v>
      </c>
      <c r="H74" t="s">
        <v>538</v>
      </c>
      <c r="I74" t="s">
        <v>244</v>
      </c>
      <c r="J74" t="s">
        <v>321</v>
      </c>
    </row>
    <row r="75" spans="1:10" x14ac:dyDescent="0.2">
      <c r="A75" t="s">
        <v>782</v>
      </c>
      <c r="B75" t="s">
        <v>781</v>
      </c>
      <c r="C75" t="s">
        <v>24</v>
      </c>
      <c r="D75" s="21">
        <v>233.27500000000001</v>
      </c>
      <c r="E75" s="21">
        <v>198.28375</v>
      </c>
      <c r="F75" s="11">
        <v>0.15</v>
      </c>
      <c r="G75" t="s">
        <v>28</v>
      </c>
      <c r="H75" t="s">
        <v>248</v>
      </c>
      <c r="I75" t="s">
        <v>514</v>
      </c>
      <c r="J75" t="s">
        <v>780</v>
      </c>
    </row>
    <row r="76" spans="1:10" x14ac:dyDescent="0.2">
      <c r="A76" t="s">
        <v>552</v>
      </c>
      <c r="B76" t="s">
        <v>551</v>
      </c>
      <c r="C76" t="s">
        <v>24</v>
      </c>
      <c r="D76" s="21">
        <v>481.6</v>
      </c>
      <c r="E76" s="21">
        <v>471.96800000000002</v>
      </c>
      <c r="F76" s="11">
        <v>0.02</v>
      </c>
      <c r="G76" t="s">
        <v>28</v>
      </c>
      <c r="H76" t="s">
        <v>35</v>
      </c>
      <c r="I76" t="s">
        <v>35</v>
      </c>
      <c r="J76" t="s">
        <v>247</v>
      </c>
    </row>
    <row r="77" spans="1:10" x14ac:dyDescent="0.2">
      <c r="A77" t="s">
        <v>550</v>
      </c>
      <c r="B77" t="s">
        <v>549</v>
      </c>
      <c r="C77" t="s">
        <v>24</v>
      </c>
      <c r="D77" s="21">
        <v>9007.4249999999993</v>
      </c>
      <c r="E77" s="21">
        <v>8827.2764999999999</v>
      </c>
      <c r="F77" s="11">
        <v>0.02</v>
      </c>
      <c r="G77" t="s">
        <v>28</v>
      </c>
      <c r="H77" t="s">
        <v>248</v>
      </c>
      <c r="I77" t="s">
        <v>244</v>
      </c>
      <c r="J77" t="s">
        <v>247</v>
      </c>
    </row>
    <row r="78" spans="1:10" x14ac:dyDescent="0.2">
      <c r="A78" t="s">
        <v>548</v>
      </c>
      <c r="B78" t="s">
        <v>547</v>
      </c>
      <c r="C78" t="s">
        <v>24</v>
      </c>
      <c r="D78" s="21">
        <v>603.07500000000005</v>
      </c>
      <c r="E78" s="21">
        <v>591.01350000000002</v>
      </c>
      <c r="F78" s="11">
        <v>0.02</v>
      </c>
      <c r="G78" t="s">
        <v>28</v>
      </c>
      <c r="H78" t="s">
        <v>35</v>
      </c>
      <c r="I78" t="s">
        <v>35</v>
      </c>
      <c r="J78" t="s">
        <v>247</v>
      </c>
    </row>
    <row r="79" spans="1:10" x14ac:dyDescent="0.2">
      <c r="A79" t="s">
        <v>540</v>
      </c>
      <c r="B79" t="s">
        <v>539</v>
      </c>
      <c r="C79" t="s">
        <v>24</v>
      </c>
      <c r="D79" s="21">
        <v>11.824999999999999</v>
      </c>
      <c r="E79" s="21">
        <v>11.5885</v>
      </c>
      <c r="F79" s="11">
        <v>0.02</v>
      </c>
      <c r="G79" t="s">
        <v>28</v>
      </c>
      <c r="H79" t="s">
        <v>538</v>
      </c>
      <c r="I79" t="s">
        <v>537</v>
      </c>
      <c r="J79" t="s">
        <v>247</v>
      </c>
    </row>
    <row r="80" spans="1:10" x14ac:dyDescent="0.2">
      <c r="A80" t="s">
        <v>533</v>
      </c>
      <c r="B80" t="s">
        <v>532</v>
      </c>
      <c r="C80" t="s">
        <v>24</v>
      </c>
      <c r="D80" s="21">
        <v>424.625</v>
      </c>
      <c r="E80" s="21">
        <v>416.13249999999999</v>
      </c>
      <c r="F80" s="11">
        <v>0.02</v>
      </c>
      <c r="G80" t="s">
        <v>28</v>
      </c>
      <c r="H80" t="s">
        <v>248</v>
      </c>
      <c r="I80" t="s">
        <v>244</v>
      </c>
      <c r="J80" t="s">
        <v>247</v>
      </c>
    </row>
    <row r="81" spans="1:10" x14ac:dyDescent="0.2">
      <c r="A81" t="s">
        <v>531</v>
      </c>
      <c r="B81" t="s">
        <v>530</v>
      </c>
      <c r="C81" t="s">
        <v>523</v>
      </c>
      <c r="D81" s="21">
        <v>17.2</v>
      </c>
      <c r="E81" s="21">
        <v>16.855999999999998</v>
      </c>
      <c r="F81" s="11">
        <v>0.02</v>
      </c>
      <c r="G81" t="s">
        <v>28</v>
      </c>
      <c r="H81" t="s">
        <v>247</v>
      </c>
      <c r="I81" t="s">
        <v>244</v>
      </c>
      <c r="J81" t="s">
        <v>247</v>
      </c>
    </row>
    <row r="82" spans="1:10" x14ac:dyDescent="0.2">
      <c r="A82" t="s">
        <v>529</v>
      </c>
      <c r="B82" t="s">
        <v>528</v>
      </c>
      <c r="C82" t="s">
        <v>24</v>
      </c>
      <c r="D82" s="21">
        <v>73.099999999999994</v>
      </c>
      <c r="E82" s="21">
        <v>71.637999999999991</v>
      </c>
      <c r="F82" s="11">
        <v>0.02</v>
      </c>
      <c r="G82" t="s">
        <v>28</v>
      </c>
      <c r="H82" t="s">
        <v>247</v>
      </c>
      <c r="I82" t="s">
        <v>244</v>
      </c>
      <c r="J82" t="s">
        <v>247</v>
      </c>
    </row>
    <row r="83" spans="1:10" x14ac:dyDescent="0.2">
      <c r="A83" t="s">
        <v>527</v>
      </c>
      <c r="B83" t="s">
        <v>526</v>
      </c>
      <c r="C83" t="s">
        <v>523</v>
      </c>
      <c r="D83" s="21">
        <v>67.724999999999994</v>
      </c>
      <c r="E83" s="21">
        <v>66.370499999999993</v>
      </c>
      <c r="F83" s="11">
        <v>0.02</v>
      </c>
      <c r="G83" t="s">
        <v>28</v>
      </c>
      <c r="H83" t="s">
        <v>247</v>
      </c>
      <c r="I83" t="s">
        <v>244</v>
      </c>
      <c r="J83" t="s">
        <v>247</v>
      </c>
    </row>
    <row r="84" spans="1:10" x14ac:dyDescent="0.2">
      <c r="A84" t="s">
        <v>525</v>
      </c>
      <c r="B84" t="s">
        <v>524</v>
      </c>
      <c r="C84" t="s">
        <v>523</v>
      </c>
      <c r="D84" s="21">
        <v>84.924999999999997</v>
      </c>
      <c r="E84" s="21">
        <v>83.226500000000001</v>
      </c>
      <c r="F84" s="11">
        <v>0.02</v>
      </c>
      <c r="G84" t="s">
        <v>28</v>
      </c>
      <c r="H84" t="s">
        <v>247</v>
      </c>
      <c r="I84" t="s">
        <v>244</v>
      </c>
      <c r="J84" t="s">
        <v>247</v>
      </c>
    </row>
    <row r="85" spans="1:10" x14ac:dyDescent="0.2">
      <c r="A85" t="s">
        <v>522</v>
      </c>
      <c r="B85" t="s">
        <v>521</v>
      </c>
      <c r="C85" t="s">
        <v>24</v>
      </c>
      <c r="D85" s="21">
        <v>156.94999999999999</v>
      </c>
      <c r="E85" s="21">
        <v>153.81099999999998</v>
      </c>
      <c r="F85" s="11">
        <v>0.02</v>
      </c>
      <c r="G85" t="s">
        <v>28</v>
      </c>
      <c r="H85" t="s">
        <v>247</v>
      </c>
      <c r="I85" t="s">
        <v>244</v>
      </c>
      <c r="J85" t="s">
        <v>247</v>
      </c>
    </row>
    <row r="86" spans="1:10" x14ac:dyDescent="0.2">
      <c r="A86" t="s">
        <v>518</v>
      </c>
      <c r="B86" t="s">
        <v>517</v>
      </c>
      <c r="C86" t="s">
        <v>24</v>
      </c>
      <c r="D86" s="21">
        <v>15.05</v>
      </c>
      <c r="E86" s="21">
        <v>14.749000000000001</v>
      </c>
      <c r="F86" s="11">
        <v>0.02</v>
      </c>
      <c r="G86" t="s">
        <v>28</v>
      </c>
      <c r="H86" t="s">
        <v>247</v>
      </c>
      <c r="I86" t="s">
        <v>244</v>
      </c>
      <c r="J86" t="s">
        <v>247</v>
      </c>
    </row>
    <row r="87" spans="1:10" x14ac:dyDescent="0.2">
      <c r="A87" t="s">
        <v>516</v>
      </c>
      <c r="B87" t="s">
        <v>515</v>
      </c>
      <c r="C87" t="s">
        <v>24</v>
      </c>
      <c r="D87" s="21">
        <v>225.75</v>
      </c>
      <c r="E87" s="21">
        <v>221.23499999999999</v>
      </c>
      <c r="F87" s="11">
        <v>0.02</v>
      </c>
      <c r="G87" t="s">
        <v>28</v>
      </c>
      <c r="H87" t="s">
        <v>248</v>
      </c>
      <c r="I87" t="s">
        <v>514</v>
      </c>
      <c r="J87" t="s">
        <v>247</v>
      </c>
    </row>
    <row r="88" spans="1:10" x14ac:dyDescent="0.2">
      <c r="A88" t="s">
        <v>509</v>
      </c>
      <c r="B88" t="s">
        <v>508</v>
      </c>
      <c r="C88" t="s">
        <v>24</v>
      </c>
      <c r="D88" s="21">
        <v>1005.125</v>
      </c>
      <c r="E88" s="21">
        <v>985.02250000000004</v>
      </c>
      <c r="F88" s="11">
        <v>0.02</v>
      </c>
      <c r="G88" t="s">
        <v>28</v>
      </c>
      <c r="H88" t="s">
        <v>71</v>
      </c>
      <c r="I88" t="s">
        <v>507</v>
      </c>
      <c r="J88" t="s">
        <v>247</v>
      </c>
    </row>
    <row r="89" spans="1:10" x14ac:dyDescent="0.2">
      <c r="A89" t="s">
        <v>506</v>
      </c>
      <c r="B89" t="s">
        <v>505</v>
      </c>
      <c r="C89" t="s">
        <v>24</v>
      </c>
      <c r="D89" s="21">
        <v>2795</v>
      </c>
      <c r="E89" s="21">
        <v>2739.1</v>
      </c>
      <c r="F89" s="11">
        <v>0.02</v>
      </c>
      <c r="G89" t="s">
        <v>28</v>
      </c>
      <c r="H89" t="s">
        <v>504</v>
      </c>
      <c r="I89" t="s">
        <v>247</v>
      </c>
      <c r="J89" t="s">
        <v>247</v>
      </c>
    </row>
    <row r="90" spans="1:10" x14ac:dyDescent="0.2">
      <c r="A90" t="s">
        <v>283</v>
      </c>
      <c r="B90" t="s">
        <v>282</v>
      </c>
      <c r="C90" t="s">
        <v>24</v>
      </c>
      <c r="D90" s="21">
        <v>26.875</v>
      </c>
      <c r="E90" s="21">
        <v>26.337499999999999</v>
      </c>
      <c r="F90" s="11">
        <v>0.02</v>
      </c>
      <c r="G90" t="s">
        <v>28</v>
      </c>
      <c r="H90" t="s">
        <v>247</v>
      </c>
      <c r="I90" t="s">
        <v>256</v>
      </c>
      <c r="J90" t="s">
        <v>247</v>
      </c>
    </row>
    <row r="91" spans="1:10" x14ac:dyDescent="0.2">
      <c r="A91" t="s">
        <v>250</v>
      </c>
      <c r="B91" t="s">
        <v>249</v>
      </c>
      <c r="C91" t="s">
        <v>24</v>
      </c>
      <c r="D91" s="21">
        <v>24.725000000000001</v>
      </c>
      <c r="E91" s="21">
        <v>24.230499999999999</v>
      </c>
      <c r="F91" s="11">
        <v>0.02</v>
      </c>
      <c r="G91" t="s">
        <v>28</v>
      </c>
      <c r="H91" t="s">
        <v>248</v>
      </c>
      <c r="I91" t="s">
        <v>244</v>
      </c>
      <c r="J91" t="s">
        <v>247</v>
      </c>
    </row>
    <row r="92" spans="1:10" x14ac:dyDescent="0.2">
      <c r="A92" t="s">
        <v>22</v>
      </c>
      <c r="B92" t="s">
        <v>23</v>
      </c>
      <c r="C92" t="s">
        <v>24</v>
      </c>
      <c r="D92" s="21">
        <v>112.875</v>
      </c>
      <c r="E92" s="21">
        <v>97.072500000000005</v>
      </c>
      <c r="F92" s="11">
        <v>0.14000000000000001</v>
      </c>
      <c r="G92" t="s">
        <v>28</v>
      </c>
      <c r="H92" t="s">
        <v>29</v>
      </c>
      <c r="I92" t="s">
        <v>30</v>
      </c>
      <c r="J92" t="s">
        <v>29</v>
      </c>
    </row>
    <row r="93" spans="1:10" x14ac:dyDescent="0.2">
      <c r="A93" t="s">
        <v>36</v>
      </c>
      <c r="B93" t="s">
        <v>37</v>
      </c>
      <c r="C93" t="s">
        <v>24</v>
      </c>
      <c r="D93" s="21">
        <v>40.85</v>
      </c>
      <c r="E93" s="21">
        <v>32.68</v>
      </c>
      <c r="F93" s="11">
        <v>0.2</v>
      </c>
      <c r="G93" t="s">
        <v>28</v>
      </c>
      <c r="H93" t="s">
        <v>29</v>
      </c>
      <c r="I93" t="s">
        <v>38</v>
      </c>
      <c r="J93" t="s">
        <v>29</v>
      </c>
    </row>
    <row r="94" spans="1:10" x14ac:dyDescent="0.2">
      <c r="A94" t="s">
        <v>39</v>
      </c>
      <c r="B94" t="s">
        <v>40</v>
      </c>
      <c r="C94" t="s">
        <v>24</v>
      </c>
      <c r="D94" s="21">
        <v>58.05</v>
      </c>
      <c r="E94" s="21">
        <v>46.44</v>
      </c>
      <c r="F94" s="11">
        <v>0.2</v>
      </c>
      <c r="G94" t="s">
        <v>28</v>
      </c>
      <c r="H94" t="s">
        <v>29</v>
      </c>
      <c r="I94" t="s">
        <v>41</v>
      </c>
      <c r="J94" t="s">
        <v>29</v>
      </c>
    </row>
    <row r="95" spans="1:10" x14ac:dyDescent="0.2">
      <c r="A95" t="s">
        <v>42</v>
      </c>
      <c r="B95" t="s">
        <v>43</v>
      </c>
      <c r="C95" t="s">
        <v>24</v>
      </c>
      <c r="D95" s="21">
        <v>56.975000000000001</v>
      </c>
      <c r="E95" s="21">
        <v>45.580000000000005</v>
      </c>
      <c r="F95" s="11">
        <v>0.2</v>
      </c>
      <c r="G95" t="s">
        <v>28</v>
      </c>
      <c r="H95" t="s">
        <v>29</v>
      </c>
      <c r="I95" t="s">
        <v>44</v>
      </c>
      <c r="J95" t="s">
        <v>29</v>
      </c>
    </row>
    <row r="96" spans="1:10" x14ac:dyDescent="0.2">
      <c r="A96" t="s">
        <v>45</v>
      </c>
      <c r="B96" t="s">
        <v>46</v>
      </c>
      <c r="C96" t="s">
        <v>24</v>
      </c>
      <c r="D96" s="21">
        <v>453.65</v>
      </c>
      <c r="E96" s="21">
        <v>362.92</v>
      </c>
      <c r="F96" s="11">
        <v>0.2</v>
      </c>
      <c r="G96" t="s">
        <v>28</v>
      </c>
      <c r="H96" t="s">
        <v>29</v>
      </c>
      <c r="I96" t="s">
        <v>44</v>
      </c>
      <c r="J96" t="s">
        <v>29</v>
      </c>
    </row>
    <row r="97" spans="1:10" x14ac:dyDescent="0.2">
      <c r="A97" t="s">
        <v>47</v>
      </c>
      <c r="B97" t="s">
        <v>48</v>
      </c>
      <c r="C97" t="s">
        <v>24</v>
      </c>
      <c r="D97" s="21">
        <v>453.65</v>
      </c>
      <c r="E97" s="21">
        <v>362.92</v>
      </c>
      <c r="F97" s="11">
        <v>0.2</v>
      </c>
      <c r="G97" t="s">
        <v>28</v>
      </c>
      <c r="H97" t="s">
        <v>29</v>
      </c>
      <c r="I97" t="s">
        <v>44</v>
      </c>
      <c r="J97" t="s">
        <v>29</v>
      </c>
    </row>
    <row r="98" spans="1:10" x14ac:dyDescent="0.2">
      <c r="A98" t="s">
        <v>49</v>
      </c>
      <c r="B98" t="s">
        <v>50</v>
      </c>
      <c r="C98" t="s">
        <v>24</v>
      </c>
      <c r="D98" s="21">
        <v>453.65</v>
      </c>
      <c r="E98" s="21">
        <v>362.92</v>
      </c>
      <c r="F98" s="11">
        <v>0.2</v>
      </c>
      <c r="G98" t="s">
        <v>28</v>
      </c>
      <c r="H98" t="s">
        <v>29</v>
      </c>
      <c r="I98" t="s">
        <v>44</v>
      </c>
      <c r="J98" t="s">
        <v>29</v>
      </c>
    </row>
    <row r="99" spans="1:10" x14ac:dyDescent="0.2">
      <c r="A99" t="s">
        <v>51</v>
      </c>
      <c r="B99" t="s">
        <v>52</v>
      </c>
      <c r="C99" t="s">
        <v>24</v>
      </c>
      <c r="D99" s="21">
        <v>222.52500000000001</v>
      </c>
      <c r="E99" s="21">
        <v>178.02</v>
      </c>
      <c r="F99" s="11">
        <v>0.2</v>
      </c>
      <c r="G99" t="s">
        <v>28</v>
      </c>
      <c r="H99" t="s">
        <v>29</v>
      </c>
      <c r="I99" t="s">
        <v>53</v>
      </c>
      <c r="J99" t="s">
        <v>29</v>
      </c>
    </row>
    <row r="100" spans="1:10" x14ac:dyDescent="0.2">
      <c r="A100" t="s">
        <v>54</v>
      </c>
      <c r="B100" t="s">
        <v>55</v>
      </c>
      <c r="C100" t="s">
        <v>24</v>
      </c>
      <c r="D100" s="21">
        <v>293.47500000000002</v>
      </c>
      <c r="E100" s="21">
        <v>234.78000000000003</v>
      </c>
      <c r="F100" s="11">
        <v>0.2</v>
      </c>
      <c r="G100" t="s">
        <v>28</v>
      </c>
      <c r="H100" t="s">
        <v>29</v>
      </c>
      <c r="I100" t="s">
        <v>53</v>
      </c>
      <c r="J100" t="s">
        <v>29</v>
      </c>
    </row>
    <row r="101" spans="1:10" x14ac:dyDescent="0.2">
      <c r="A101" t="s">
        <v>56</v>
      </c>
      <c r="B101" t="s">
        <v>57</v>
      </c>
      <c r="C101" t="s">
        <v>24</v>
      </c>
      <c r="D101" s="21">
        <v>341.85</v>
      </c>
      <c r="E101" s="21">
        <v>273.48</v>
      </c>
      <c r="F101" s="11">
        <v>0.2</v>
      </c>
      <c r="G101" t="s">
        <v>28</v>
      </c>
      <c r="H101" t="s">
        <v>29</v>
      </c>
      <c r="I101" t="s">
        <v>53</v>
      </c>
      <c r="J101" t="s">
        <v>29</v>
      </c>
    </row>
    <row r="102" spans="1:10" x14ac:dyDescent="0.2">
      <c r="A102" t="s">
        <v>58</v>
      </c>
      <c r="B102" t="s">
        <v>59</v>
      </c>
      <c r="C102" t="s">
        <v>24</v>
      </c>
      <c r="D102" s="21">
        <v>33.325000000000003</v>
      </c>
      <c r="E102" s="21">
        <v>26.660000000000004</v>
      </c>
      <c r="F102" s="11">
        <v>0.2</v>
      </c>
      <c r="G102" t="s">
        <v>28</v>
      </c>
      <c r="H102" t="s">
        <v>29</v>
      </c>
      <c r="I102" t="s">
        <v>30</v>
      </c>
      <c r="J102" t="s">
        <v>29</v>
      </c>
    </row>
    <row r="103" spans="1:10" x14ac:dyDescent="0.2">
      <c r="A103" t="s">
        <v>60</v>
      </c>
      <c r="B103" t="s">
        <v>61</v>
      </c>
      <c r="C103" t="s">
        <v>24</v>
      </c>
      <c r="D103" s="21">
        <v>704.125</v>
      </c>
      <c r="E103" s="21">
        <v>563.30000000000007</v>
      </c>
      <c r="F103" s="11">
        <v>0.2</v>
      </c>
      <c r="G103" t="s">
        <v>28</v>
      </c>
      <c r="H103" t="s">
        <v>29</v>
      </c>
      <c r="I103" t="s">
        <v>62</v>
      </c>
      <c r="J103" t="s">
        <v>29</v>
      </c>
    </row>
    <row r="104" spans="1:10" x14ac:dyDescent="0.2">
      <c r="A104" t="s">
        <v>63</v>
      </c>
      <c r="B104" t="s">
        <v>64</v>
      </c>
      <c r="C104" t="s">
        <v>24</v>
      </c>
      <c r="D104" s="21">
        <v>27.95</v>
      </c>
      <c r="E104" s="21">
        <v>22.36</v>
      </c>
      <c r="F104" s="11">
        <v>0.2</v>
      </c>
      <c r="G104" t="s">
        <v>28</v>
      </c>
      <c r="H104" t="s">
        <v>29</v>
      </c>
      <c r="I104" t="s">
        <v>65</v>
      </c>
      <c r="J104" t="s">
        <v>29</v>
      </c>
    </row>
    <row r="105" spans="1:10" x14ac:dyDescent="0.2">
      <c r="A105" t="s">
        <v>66</v>
      </c>
      <c r="B105" t="s">
        <v>67</v>
      </c>
      <c r="C105" t="s">
        <v>24</v>
      </c>
      <c r="D105" s="21">
        <v>59.125</v>
      </c>
      <c r="E105" s="21">
        <v>47.300000000000004</v>
      </c>
      <c r="F105" s="11">
        <v>0.2</v>
      </c>
      <c r="G105" t="s">
        <v>28</v>
      </c>
      <c r="H105" t="s">
        <v>29</v>
      </c>
      <c r="I105" t="s">
        <v>68</v>
      </c>
      <c r="J105" t="s">
        <v>29</v>
      </c>
    </row>
    <row r="106" spans="1:10" x14ac:dyDescent="0.2">
      <c r="A106" t="s">
        <v>69</v>
      </c>
      <c r="B106" t="s">
        <v>70</v>
      </c>
      <c r="C106" t="s">
        <v>24</v>
      </c>
      <c r="D106" s="21">
        <v>462.25</v>
      </c>
      <c r="E106" s="21">
        <v>369.8</v>
      </c>
      <c r="F106" s="11">
        <v>0.2</v>
      </c>
      <c r="G106" t="s">
        <v>28</v>
      </c>
      <c r="H106" t="s">
        <v>29</v>
      </c>
      <c r="I106" t="s">
        <v>71</v>
      </c>
      <c r="J106" t="s">
        <v>29</v>
      </c>
    </row>
    <row r="107" spans="1:10" x14ac:dyDescent="0.2">
      <c r="A107" t="s">
        <v>72</v>
      </c>
      <c r="B107" t="s">
        <v>73</v>
      </c>
      <c r="C107" t="s">
        <v>24</v>
      </c>
      <c r="D107" s="21">
        <v>462.25</v>
      </c>
      <c r="E107" s="21">
        <v>369.8</v>
      </c>
      <c r="F107" s="11">
        <v>0.2</v>
      </c>
      <c r="G107" t="s">
        <v>28</v>
      </c>
      <c r="H107" t="s">
        <v>29</v>
      </c>
      <c r="I107" t="s">
        <v>71</v>
      </c>
      <c r="J107" t="s">
        <v>29</v>
      </c>
    </row>
    <row r="108" spans="1:10" x14ac:dyDescent="0.2">
      <c r="A108" t="s">
        <v>74</v>
      </c>
      <c r="B108" t="s">
        <v>75</v>
      </c>
      <c r="C108" t="s">
        <v>24</v>
      </c>
      <c r="D108" s="21">
        <v>462.25</v>
      </c>
      <c r="E108" s="21">
        <v>369.8</v>
      </c>
      <c r="F108" s="11">
        <v>0.2</v>
      </c>
      <c r="G108" t="s">
        <v>28</v>
      </c>
      <c r="H108" t="s">
        <v>29</v>
      </c>
      <c r="I108" t="s">
        <v>71</v>
      </c>
      <c r="J108" t="s">
        <v>29</v>
      </c>
    </row>
    <row r="109" spans="1:10" x14ac:dyDescent="0.2">
      <c r="A109" t="s">
        <v>76</v>
      </c>
      <c r="B109" t="s">
        <v>77</v>
      </c>
      <c r="C109" t="s">
        <v>24</v>
      </c>
      <c r="D109" s="21">
        <v>376.25</v>
      </c>
      <c r="E109" s="21">
        <v>301</v>
      </c>
      <c r="F109" s="11">
        <v>0.2</v>
      </c>
      <c r="G109" t="s">
        <v>28</v>
      </c>
      <c r="H109" t="s">
        <v>29</v>
      </c>
      <c r="I109" t="s">
        <v>38</v>
      </c>
      <c r="J109" t="s">
        <v>29</v>
      </c>
    </row>
    <row r="110" spans="1:10" x14ac:dyDescent="0.2">
      <c r="A110" t="s">
        <v>78</v>
      </c>
      <c r="B110" t="s">
        <v>79</v>
      </c>
      <c r="C110" t="s">
        <v>24</v>
      </c>
      <c r="D110" s="21">
        <v>35.475000000000001</v>
      </c>
      <c r="E110" s="21">
        <v>28.380000000000003</v>
      </c>
      <c r="F110" s="11">
        <v>0.2</v>
      </c>
      <c r="G110" t="s">
        <v>28</v>
      </c>
      <c r="H110" t="s">
        <v>29</v>
      </c>
      <c r="I110" t="s">
        <v>80</v>
      </c>
      <c r="J110" t="s">
        <v>29</v>
      </c>
    </row>
    <row r="111" spans="1:10" x14ac:dyDescent="0.2">
      <c r="A111" t="s">
        <v>81</v>
      </c>
      <c r="B111" t="s">
        <v>82</v>
      </c>
      <c r="C111" t="s">
        <v>24</v>
      </c>
      <c r="D111" s="21">
        <v>59.125</v>
      </c>
      <c r="E111" s="21">
        <v>47.300000000000004</v>
      </c>
      <c r="F111" s="11">
        <v>0.2</v>
      </c>
      <c r="G111" t="s">
        <v>28</v>
      </c>
      <c r="H111" t="s">
        <v>29</v>
      </c>
      <c r="I111" t="s">
        <v>68</v>
      </c>
      <c r="J111" t="s">
        <v>29</v>
      </c>
    </row>
    <row r="112" spans="1:10" x14ac:dyDescent="0.2">
      <c r="A112" t="s">
        <v>83</v>
      </c>
      <c r="B112" t="s">
        <v>84</v>
      </c>
      <c r="C112" t="s">
        <v>24</v>
      </c>
      <c r="D112" s="21">
        <v>82.775000000000006</v>
      </c>
      <c r="E112" s="21">
        <v>66.220000000000013</v>
      </c>
      <c r="F112" s="11">
        <v>0.2</v>
      </c>
      <c r="G112" t="s">
        <v>28</v>
      </c>
      <c r="H112" t="s">
        <v>29</v>
      </c>
      <c r="I112" t="s">
        <v>65</v>
      </c>
      <c r="J112" t="s">
        <v>29</v>
      </c>
    </row>
    <row r="113" spans="1:10" x14ac:dyDescent="0.2">
      <c r="A113" t="s">
        <v>85</v>
      </c>
      <c r="B113" t="s">
        <v>86</v>
      </c>
      <c r="C113" t="s">
        <v>24</v>
      </c>
      <c r="D113" s="21">
        <v>117.175</v>
      </c>
      <c r="E113" s="21">
        <v>93.740000000000009</v>
      </c>
      <c r="F113" s="11">
        <v>0.2</v>
      </c>
      <c r="G113" t="s">
        <v>28</v>
      </c>
      <c r="H113" t="s">
        <v>29</v>
      </c>
      <c r="I113" t="s">
        <v>68</v>
      </c>
      <c r="J113" t="s">
        <v>29</v>
      </c>
    </row>
    <row r="114" spans="1:10" x14ac:dyDescent="0.2">
      <c r="A114" t="s">
        <v>87</v>
      </c>
      <c r="B114" t="s">
        <v>88</v>
      </c>
      <c r="C114" t="s">
        <v>24</v>
      </c>
      <c r="D114" s="21">
        <v>491.27499999999998</v>
      </c>
      <c r="E114" s="21">
        <v>471.62399999999997</v>
      </c>
      <c r="F114" s="11">
        <v>0.04</v>
      </c>
      <c r="G114" t="s">
        <v>28</v>
      </c>
      <c r="H114" t="s">
        <v>29</v>
      </c>
      <c r="I114" t="s">
        <v>89</v>
      </c>
      <c r="J114" t="s">
        <v>29</v>
      </c>
    </row>
    <row r="115" spans="1:10" x14ac:dyDescent="0.2">
      <c r="A115" t="s">
        <v>90</v>
      </c>
      <c r="B115" t="s">
        <v>91</v>
      </c>
      <c r="C115" t="s">
        <v>24</v>
      </c>
      <c r="D115" s="21">
        <v>491.27499999999998</v>
      </c>
      <c r="E115" s="21">
        <v>471.62399999999997</v>
      </c>
      <c r="F115" s="11">
        <v>0.04</v>
      </c>
      <c r="G115" t="s">
        <v>28</v>
      </c>
      <c r="H115" t="s">
        <v>29</v>
      </c>
      <c r="I115" t="s">
        <v>89</v>
      </c>
      <c r="J115" t="s">
        <v>29</v>
      </c>
    </row>
    <row r="116" spans="1:10" x14ac:dyDescent="0.2">
      <c r="A116" t="s">
        <v>92</v>
      </c>
      <c r="B116" t="s">
        <v>93</v>
      </c>
      <c r="C116" t="s">
        <v>24</v>
      </c>
      <c r="D116" s="21">
        <v>278.42500000000001</v>
      </c>
      <c r="E116" s="21">
        <v>267.28800000000001</v>
      </c>
      <c r="F116" s="11">
        <v>0.04</v>
      </c>
      <c r="G116" t="s">
        <v>28</v>
      </c>
      <c r="H116" t="s">
        <v>29</v>
      </c>
      <c r="I116" t="s">
        <v>94</v>
      </c>
      <c r="J116" t="s">
        <v>29</v>
      </c>
    </row>
    <row r="117" spans="1:10" x14ac:dyDescent="0.2">
      <c r="A117" t="s">
        <v>95</v>
      </c>
      <c r="B117" t="s">
        <v>96</v>
      </c>
      <c r="C117" t="s">
        <v>24</v>
      </c>
      <c r="D117" s="21">
        <v>166.625</v>
      </c>
      <c r="E117" s="21">
        <v>159.96</v>
      </c>
      <c r="F117" s="11">
        <v>0.04</v>
      </c>
      <c r="G117" t="s">
        <v>28</v>
      </c>
      <c r="H117" t="s">
        <v>29</v>
      </c>
      <c r="I117" t="s">
        <v>97</v>
      </c>
      <c r="J117" t="s">
        <v>29</v>
      </c>
    </row>
    <row r="118" spans="1:10" x14ac:dyDescent="0.2">
      <c r="A118" t="s">
        <v>98</v>
      </c>
      <c r="B118" t="s">
        <v>99</v>
      </c>
      <c r="C118" t="s">
        <v>24</v>
      </c>
      <c r="D118" s="21">
        <v>893.32500000000005</v>
      </c>
      <c r="E118" s="21">
        <v>857.59199999999998</v>
      </c>
      <c r="F118" s="11">
        <v>0.04</v>
      </c>
      <c r="G118" t="s">
        <v>28</v>
      </c>
      <c r="H118" t="s">
        <v>29</v>
      </c>
      <c r="I118" t="s">
        <v>89</v>
      </c>
      <c r="J118" t="s">
        <v>29</v>
      </c>
    </row>
    <row r="119" spans="1:10" x14ac:dyDescent="0.2">
      <c r="A119" t="s">
        <v>100</v>
      </c>
      <c r="B119" t="s">
        <v>101</v>
      </c>
      <c r="C119" t="s">
        <v>24</v>
      </c>
      <c r="D119" s="21">
        <v>893.32500000000005</v>
      </c>
      <c r="E119" s="21">
        <v>857.59199999999998</v>
      </c>
      <c r="F119" s="11">
        <v>0.04</v>
      </c>
      <c r="G119" t="s">
        <v>28</v>
      </c>
      <c r="H119" t="s">
        <v>29</v>
      </c>
      <c r="I119" t="s">
        <v>89</v>
      </c>
      <c r="J119" t="s">
        <v>29</v>
      </c>
    </row>
    <row r="120" spans="1:10" x14ac:dyDescent="0.2">
      <c r="A120" t="s">
        <v>102</v>
      </c>
      <c r="B120" t="s">
        <v>103</v>
      </c>
      <c r="C120" t="s">
        <v>24</v>
      </c>
      <c r="D120" s="21">
        <v>502.02499999999998</v>
      </c>
      <c r="E120" s="21">
        <v>481.94399999999996</v>
      </c>
      <c r="F120" s="11">
        <v>0.04</v>
      </c>
      <c r="G120" t="s">
        <v>28</v>
      </c>
      <c r="H120" t="s">
        <v>29</v>
      </c>
      <c r="I120" t="s">
        <v>94</v>
      </c>
      <c r="J120" t="s">
        <v>29</v>
      </c>
    </row>
    <row r="121" spans="1:10" x14ac:dyDescent="0.2">
      <c r="A121" t="s">
        <v>104</v>
      </c>
      <c r="B121" t="s">
        <v>105</v>
      </c>
      <c r="C121" t="s">
        <v>24</v>
      </c>
      <c r="D121" s="21">
        <v>301</v>
      </c>
      <c r="E121" s="21">
        <v>288.95999999999998</v>
      </c>
      <c r="F121" s="11">
        <v>0.04</v>
      </c>
      <c r="G121" t="s">
        <v>28</v>
      </c>
      <c r="H121" t="s">
        <v>29</v>
      </c>
      <c r="I121" t="s">
        <v>97</v>
      </c>
      <c r="J121" t="s">
        <v>29</v>
      </c>
    </row>
    <row r="122" spans="1:10" x14ac:dyDescent="0.2">
      <c r="A122" t="s">
        <v>106</v>
      </c>
      <c r="B122" t="s">
        <v>107</v>
      </c>
      <c r="C122" t="s">
        <v>24</v>
      </c>
      <c r="D122" s="21">
        <v>1508.2249999999999</v>
      </c>
      <c r="E122" s="21">
        <v>1447.896</v>
      </c>
      <c r="F122" s="11">
        <v>0.04</v>
      </c>
      <c r="G122" t="s">
        <v>28</v>
      </c>
      <c r="H122" t="s">
        <v>29</v>
      </c>
      <c r="I122" t="s">
        <v>89</v>
      </c>
      <c r="J122" t="s">
        <v>29</v>
      </c>
    </row>
    <row r="123" spans="1:10" x14ac:dyDescent="0.2">
      <c r="A123" t="s">
        <v>108</v>
      </c>
      <c r="B123" t="s">
        <v>109</v>
      </c>
      <c r="C123" t="s">
        <v>24</v>
      </c>
      <c r="D123" s="21">
        <v>1508.2249999999999</v>
      </c>
      <c r="E123" s="21">
        <v>1447.896</v>
      </c>
      <c r="F123" s="11">
        <v>0.04</v>
      </c>
      <c r="G123" t="s">
        <v>28</v>
      </c>
      <c r="H123" t="s">
        <v>29</v>
      </c>
      <c r="I123" t="s">
        <v>89</v>
      </c>
      <c r="J123" t="s">
        <v>29</v>
      </c>
    </row>
    <row r="124" spans="1:10" x14ac:dyDescent="0.2">
      <c r="A124" t="s">
        <v>110</v>
      </c>
      <c r="B124" t="s">
        <v>111</v>
      </c>
      <c r="C124" t="s">
        <v>24</v>
      </c>
      <c r="D124" s="21">
        <v>893.32500000000005</v>
      </c>
      <c r="E124" s="21">
        <v>857.59199999999998</v>
      </c>
      <c r="F124" s="11">
        <v>0.04</v>
      </c>
      <c r="G124" t="s">
        <v>28</v>
      </c>
      <c r="H124" t="s">
        <v>29</v>
      </c>
      <c r="I124" t="s">
        <v>94</v>
      </c>
      <c r="J124" t="s">
        <v>29</v>
      </c>
    </row>
    <row r="125" spans="1:10" x14ac:dyDescent="0.2">
      <c r="A125" t="s">
        <v>112</v>
      </c>
      <c r="B125" t="s">
        <v>113</v>
      </c>
      <c r="C125" t="s">
        <v>24</v>
      </c>
      <c r="D125" s="21">
        <v>535.35</v>
      </c>
      <c r="E125" s="21">
        <v>513.93600000000004</v>
      </c>
      <c r="F125" s="11">
        <v>0.04</v>
      </c>
      <c r="G125" t="s">
        <v>28</v>
      </c>
      <c r="H125" t="s">
        <v>29</v>
      </c>
      <c r="I125" t="s">
        <v>97</v>
      </c>
      <c r="J125" t="s">
        <v>29</v>
      </c>
    </row>
    <row r="126" spans="1:10" x14ac:dyDescent="0.2">
      <c r="A126" t="s">
        <v>120</v>
      </c>
      <c r="B126" t="s">
        <v>121</v>
      </c>
      <c r="C126" t="s">
        <v>24</v>
      </c>
      <c r="D126" s="21">
        <v>547.17499999999995</v>
      </c>
      <c r="E126" s="21">
        <v>525.2879999999999</v>
      </c>
      <c r="F126" s="11">
        <v>0.04</v>
      </c>
      <c r="G126" t="s">
        <v>28</v>
      </c>
      <c r="H126" t="s">
        <v>29</v>
      </c>
      <c r="I126" t="s">
        <v>89</v>
      </c>
      <c r="J126" t="s">
        <v>29</v>
      </c>
    </row>
    <row r="127" spans="1:10" x14ac:dyDescent="0.2">
      <c r="A127" t="s">
        <v>122</v>
      </c>
      <c r="B127" t="s">
        <v>123</v>
      </c>
      <c r="C127" t="s">
        <v>24</v>
      </c>
      <c r="D127" s="21">
        <v>547.17499999999995</v>
      </c>
      <c r="E127" s="21">
        <v>525.2879999999999</v>
      </c>
      <c r="F127" s="11">
        <v>0.04</v>
      </c>
      <c r="G127" t="s">
        <v>28</v>
      </c>
      <c r="H127" t="s">
        <v>29</v>
      </c>
      <c r="I127" t="s">
        <v>89</v>
      </c>
      <c r="J127" t="s">
        <v>29</v>
      </c>
    </row>
    <row r="128" spans="1:10" x14ac:dyDescent="0.2">
      <c r="A128" t="s">
        <v>124</v>
      </c>
      <c r="B128" t="s">
        <v>125</v>
      </c>
      <c r="C128" t="s">
        <v>24</v>
      </c>
      <c r="D128" s="21">
        <v>978.25</v>
      </c>
      <c r="E128" s="21">
        <v>939.12</v>
      </c>
      <c r="F128" s="11">
        <v>0.04</v>
      </c>
      <c r="G128" t="s">
        <v>28</v>
      </c>
      <c r="H128" t="s">
        <v>29</v>
      </c>
      <c r="I128" t="s">
        <v>89</v>
      </c>
      <c r="J128" t="s">
        <v>29</v>
      </c>
    </row>
    <row r="129" spans="1:10" x14ac:dyDescent="0.2">
      <c r="A129" t="s">
        <v>126</v>
      </c>
      <c r="B129" t="s">
        <v>127</v>
      </c>
      <c r="C129" t="s">
        <v>24</v>
      </c>
      <c r="D129" s="21">
        <v>978.25</v>
      </c>
      <c r="E129" s="21">
        <v>939.12</v>
      </c>
      <c r="F129" s="11">
        <v>0.04</v>
      </c>
      <c r="G129" t="s">
        <v>28</v>
      </c>
      <c r="H129" t="s">
        <v>29</v>
      </c>
      <c r="I129" t="s">
        <v>89</v>
      </c>
      <c r="J129" t="s">
        <v>29</v>
      </c>
    </row>
    <row r="130" spans="1:10" x14ac:dyDescent="0.2">
      <c r="A130" t="s">
        <v>128</v>
      </c>
      <c r="B130" t="s">
        <v>129</v>
      </c>
      <c r="C130" t="s">
        <v>24</v>
      </c>
      <c r="D130" s="21">
        <v>1675.925</v>
      </c>
      <c r="E130" s="21">
        <v>1608.8879999999999</v>
      </c>
      <c r="F130" s="11">
        <v>0.04</v>
      </c>
      <c r="G130" t="s">
        <v>28</v>
      </c>
      <c r="H130" t="s">
        <v>29</v>
      </c>
      <c r="I130" t="s">
        <v>89</v>
      </c>
      <c r="J130" t="s">
        <v>29</v>
      </c>
    </row>
    <row r="131" spans="1:10" x14ac:dyDescent="0.2">
      <c r="A131" t="s">
        <v>130</v>
      </c>
      <c r="B131" t="s">
        <v>131</v>
      </c>
      <c r="C131" t="s">
        <v>24</v>
      </c>
      <c r="D131" s="21">
        <v>1675.925</v>
      </c>
      <c r="E131" s="21">
        <v>1608.8879999999999</v>
      </c>
      <c r="F131" s="11">
        <v>0.04</v>
      </c>
      <c r="G131" t="s">
        <v>28</v>
      </c>
      <c r="H131" t="s">
        <v>29</v>
      </c>
      <c r="I131" t="s">
        <v>89</v>
      </c>
      <c r="J131" t="s">
        <v>29</v>
      </c>
    </row>
    <row r="132" spans="1:10" x14ac:dyDescent="0.2">
      <c r="A132" t="s">
        <v>151</v>
      </c>
      <c r="B132" t="s">
        <v>152</v>
      </c>
      <c r="C132" t="s">
        <v>24</v>
      </c>
      <c r="D132" s="21">
        <v>70.95</v>
      </c>
      <c r="E132" s="21">
        <v>56.760000000000005</v>
      </c>
      <c r="F132" s="11">
        <v>0.2</v>
      </c>
      <c r="G132" t="s">
        <v>28</v>
      </c>
      <c r="H132" t="s">
        <v>29</v>
      </c>
      <c r="I132" t="s">
        <v>153</v>
      </c>
      <c r="J132" t="s">
        <v>29</v>
      </c>
    </row>
    <row r="133" spans="1:10" x14ac:dyDescent="0.2">
      <c r="A133" t="s">
        <v>154</v>
      </c>
      <c r="B133" t="s">
        <v>155</v>
      </c>
      <c r="C133" t="s">
        <v>24</v>
      </c>
      <c r="D133" s="21">
        <v>459.02499999999998</v>
      </c>
      <c r="E133" s="21">
        <v>367.22</v>
      </c>
      <c r="F133" s="11">
        <v>0.2</v>
      </c>
      <c r="G133" t="s">
        <v>28</v>
      </c>
      <c r="H133" t="s">
        <v>29</v>
      </c>
      <c r="I133" t="s">
        <v>71</v>
      </c>
      <c r="J133" t="s">
        <v>29</v>
      </c>
    </row>
    <row r="134" spans="1:10" x14ac:dyDescent="0.2">
      <c r="A134" t="s">
        <v>156</v>
      </c>
      <c r="B134" t="s">
        <v>157</v>
      </c>
      <c r="C134" t="s">
        <v>24</v>
      </c>
      <c r="D134" s="21">
        <v>423.55</v>
      </c>
      <c r="E134" s="21">
        <v>338.84000000000003</v>
      </c>
      <c r="F134" s="11">
        <v>0.2</v>
      </c>
      <c r="G134" t="s">
        <v>28</v>
      </c>
      <c r="H134" t="s">
        <v>29</v>
      </c>
      <c r="I134" t="s">
        <v>38</v>
      </c>
      <c r="J134" t="s">
        <v>29</v>
      </c>
    </row>
    <row r="135" spans="1:10" x14ac:dyDescent="0.2">
      <c r="A135" t="s">
        <v>158</v>
      </c>
      <c r="B135" t="s">
        <v>159</v>
      </c>
      <c r="C135" t="s">
        <v>24</v>
      </c>
      <c r="D135" s="21">
        <v>130.07499999999999</v>
      </c>
      <c r="E135" s="21">
        <v>104.06</v>
      </c>
      <c r="F135" s="11">
        <v>0.2</v>
      </c>
      <c r="G135" t="s">
        <v>28</v>
      </c>
      <c r="H135" t="s">
        <v>29</v>
      </c>
      <c r="I135" t="s">
        <v>35</v>
      </c>
      <c r="J135" t="s">
        <v>29</v>
      </c>
    </row>
    <row r="136" spans="1:10" x14ac:dyDescent="0.2">
      <c r="A136" t="s">
        <v>160</v>
      </c>
      <c r="B136" t="s">
        <v>161</v>
      </c>
      <c r="C136" t="s">
        <v>24</v>
      </c>
      <c r="D136" s="21">
        <v>72.025000000000006</v>
      </c>
      <c r="E136" s="21">
        <v>57.620000000000005</v>
      </c>
      <c r="F136" s="11">
        <v>0.2</v>
      </c>
      <c r="G136" t="s">
        <v>28</v>
      </c>
      <c r="H136" t="s">
        <v>29</v>
      </c>
      <c r="I136" t="s">
        <v>35</v>
      </c>
      <c r="J136" t="s">
        <v>29</v>
      </c>
    </row>
    <row r="137" spans="1:10" x14ac:dyDescent="0.2">
      <c r="A137" t="s">
        <v>162</v>
      </c>
      <c r="B137" t="s">
        <v>163</v>
      </c>
      <c r="C137" t="s">
        <v>24</v>
      </c>
      <c r="D137" s="21">
        <v>80.625</v>
      </c>
      <c r="E137" s="21">
        <v>64.5</v>
      </c>
      <c r="F137" s="11">
        <v>0.2</v>
      </c>
      <c r="G137" t="s">
        <v>28</v>
      </c>
      <c r="H137" t="s">
        <v>29</v>
      </c>
      <c r="I137" t="s">
        <v>68</v>
      </c>
      <c r="J137" t="s">
        <v>29</v>
      </c>
    </row>
    <row r="138" spans="1:10" x14ac:dyDescent="0.2">
      <c r="A138" t="s">
        <v>164</v>
      </c>
      <c r="B138" t="s">
        <v>165</v>
      </c>
      <c r="C138" t="s">
        <v>24</v>
      </c>
      <c r="D138" s="21">
        <v>261.22500000000002</v>
      </c>
      <c r="E138" s="21">
        <v>208.98000000000002</v>
      </c>
      <c r="F138" s="11">
        <v>0.2</v>
      </c>
      <c r="G138" t="s">
        <v>28</v>
      </c>
      <c r="H138" t="s">
        <v>29</v>
      </c>
      <c r="I138" t="s">
        <v>68</v>
      </c>
      <c r="J138" t="s">
        <v>29</v>
      </c>
    </row>
    <row r="139" spans="1:10" x14ac:dyDescent="0.2">
      <c r="A139" t="s">
        <v>166</v>
      </c>
      <c r="B139" t="s">
        <v>167</v>
      </c>
      <c r="C139" t="s">
        <v>24</v>
      </c>
      <c r="D139" s="21">
        <v>118.25</v>
      </c>
      <c r="E139" s="21">
        <v>94.600000000000009</v>
      </c>
      <c r="F139" s="11">
        <v>0.2</v>
      </c>
      <c r="G139" t="s">
        <v>28</v>
      </c>
      <c r="H139" t="s">
        <v>29</v>
      </c>
      <c r="I139" t="s">
        <v>68</v>
      </c>
      <c r="J139" t="s">
        <v>29</v>
      </c>
    </row>
    <row r="140" spans="1:10" x14ac:dyDescent="0.2">
      <c r="A140" t="s">
        <v>168</v>
      </c>
      <c r="B140" t="s">
        <v>169</v>
      </c>
      <c r="C140" t="s">
        <v>24</v>
      </c>
      <c r="D140" s="21">
        <v>29.024999999999999</v>
      </c>
      <c r="E140" s="21">
        <v>23.22</v>
      </c>
      <c r="F140" s="11">
        <v>0.2</v>
      </c>
      <c r="G140" t="s">
        <v>28</v>
      </c>
      <c r="H140" t="s">
        <v>29</v>
      </c>
      <c r="I140" t="s">
        <v>65</v>
      </c>
      <c r="J140" t="s">
        <v>29</v>
      </c>
    </row>
    <row r="141" spans="1:10" x14ac:dyDescent="0.2">
      <c r="A141" t="s">
        <v>170</v>
      </c>
      <c r="B141" t="s">
        <v>171</v>
      </c>
      <c r="C141" t="s">
        <v>24</v>
      </c>
      <c r="D141" s="21">
        <v>65.575000000000003</v>
      </c>
      <c r="E141" s="21">
        <v>52.460000000000008</v>
      </c>
      <c r="F141" s="11">
        <v>0.2</v>
      </c>
      <c r="G141" t="s">
        <v>28</v>
      </c>
      <c r="H141" t="s">
        <v>29</v>
      </c>
      <c r="I141" t="s">
        <v>65</v>
      </c>
      <c r="J141" t="s">
        <v>29</v>
      </c>
    </row>
    <row r="142" spans="1:10" x14ac:dyDescent="0.2">
      <c r="A142" t="s">
        <v>172</v>
      </c>
      <c r="B142" t="s">
        <v>173</v>
      </c>
      <c r="C142" t="s">
        <v>24</v>
      </c>
      <c r="D142" s="21">
        <v>79.55</v>
      </c>
      <c r="E142" s="21">
        <v>63.64</v>
      </c>
      <c r="F142" s="11">
        <v>0.2</v>
      </c>
      <c r="G142" t="s">
        <v>28</v>
      </c>
      <c r="H142" t="s">
        <v>29</v>
      </c>
      <c r="I142" t="s">
        <v>65</v>
      </c>
      <c r="J142" t="s">
        <v>29</v>
      </c>
    </row>
    <row r="143" spans="1:10" x14ac:dyDescent="0.2">
      <c r="A143" t="s">
        <v>748</v>
      </c>
      <c r="B143" t="s">
        <v>747</v>
      </c>
      <c r="C143" t="s">
        <v>24</v>
      </c>
      <c r="D143" s="21">
        <v>557.92499999999995</v>
      </c>
      <c r="E143" s="21">
        <v>557.92499999999995</v>
      </c>
      <c r="F143" s="11">
        <v>0</v>
      </c>
      <c r="G143" t="s">
        <v>28</v>
      </c>
      <c r="H143" t="s">
        <v>116</v>
      </c>
      <c r="I143" t="s">
        <v>703</v>
      </c>
      <c r="J143" t="s">
        <v>116</v>
      </c>
    </row>
    <row r="144" spans="1:10" x14ac:dyDescent="0.2">
      <c r="A144" t="s">
        <v>746</v>
      </c>
      <c r="B144" t="s">
        <v>745</v>
      </c>
      <c r="C144" t="s">
        <v>24</v>
      </c>
      <c r="D144" s="21">
        <v>893.32500000000005</v>
      </c>
      <c r="E144" s="21">
        <v>893.32500000000005</v>
      </c>
      <c r="F144" s="11">
        <v>0</v>
      </c>
      <c r="G144" t="s">
        <v>28</v>
      </c>
      <c r="H144" t="s">
        <v>116</v>
      </c>
      <c r="I144" t="s">
        <v>703</v>
      </c>
      <c r="J144" t="s">
        <v>116</v>
      </c>
    </row>
    <row r="145" spans="1:10" x14ac:dyDescent="0.2">
      <c r="A145" t="s">
        <v>744</v>
      </c>
      <c r="B145" t="s">
        <v>743</v>
      </c>
      <c r="C145" t="s">
        <v>24</v>
      </c>
      <c r="D145" s="21">
        <v>83.85</v>
      </c>
      <c r="E145" s="21">
        <v>83.85</v>
      </c>
      <c r="F145" s="11">
        <v>0</v>
      </c>
      <c r="G145" t="s">
        <v>28</v>
      </c>
      <c r="H145" t="s">
        <v>116</v>
      </c>
      <c r="I145" t="s">
        <v>703</v>
      </c>
      <c r="J145" t="s">
        <v>116</v>
      </c>
    </row>
    <row r="146" spans="1:10" x14ac:dyDescent="0.2">
      <c r="A146" t="s">
        <v>742</v>
      </c>
      <c r="B146" t="s">
        <v>741</v>
      </c>
      <c r="C146" t="s">
        <v>24</v>
      </c>
      <c r="D146" s="21">
        <v>680.47500000000002</v>
      </c>
      <c r="E146" s="21">
        <v>680.47500000000002</v>
      </c>
      <c r="F146" s="11">
        <v>0</v>
      </c>
      <c r="G146" t="s">
        <v>28</v>
      </c>
      <c r="H146" t="s">
        <v>116</v>
      </c>
      <c r="I146" t="s">
        <v>703</v>
      </c>
      <c r="J146" t="s">
        <v>116</v>
      </c>
    </row>
    <row r="147" spans="1:10" x14ac:dyDescent="0.2">
      <c r="A147" t="s">
        <v>740</v>
      </c>
      <c r="B147" t="s">
        <v>739</v>
      </c>
      <c r="C147" t="s">
        <v>24</v>
      </c>
      <c r="D147" s="21">
        <v>893.32500000000005</v>
      </c>
      <c r="E147" s="21">
        <v>893.32500000000005</v>
      </c>
      <c r="F147" s="11">
        <v>0</v>
      </c>
      <c r="G147" t="s">
        <v>28</v>
      </c>
      <c r="H147" t="s">
        <v>116</v>
      </c>
      <c r="I147" t="s">
        <v>703</v>
      </c>
      <c r="J147" t="s">
        <v>116</v>
      </c>
    </row>
    <row r="148" spans="1:10" x14ac:dyDescent="0.2">
      <c r="A148" t="s">
        <v>738</v>
      </c>
      <c r="B148" t="s">
        <v>737</v>
      </c>
      <c r="C148" t="s">
        <v>24</v>
      </c>
      <c r="D148" s="21">
        <v>94.6</v>
      </c>
      <c r="E148" s="21">
        <v>94.6</v>
      </c>
      <c r="F148" s="11">
        <v>0</v>
      </c>
      <c r="G148" t="s">
        <v>28</v>
      </c>
      <c r="H148" t="s">
        <v>116</v>
      </c>
      <c r="I148" t="s">
        <v>703</v>
      </c>
      <c r="J148" t="s">
        <v>116</v>
      </c>
    </row>
    <row r="149" spans="1:10" x14ac:dyDescent="0.2">
      <c r="A149" t="s">
        <v>736</v>
      </c>
      <c r="B149" t="s">
        <v>735</v>
      </c>
      <c r="C149" t="s">
        <v>24</v>
      </c>
      <c r="D149" s="21">
        <v>133.30000000000001</v>
      </c>
      <c r="E149" s="21">
        <v>133.30000000000001</v>
      </c>
      <c r="F149" s="11">
        <v>0</v>
      </c>
      <c r="G149" t="s">
        <v>28</v>
      </c>
      <c r="H149" t="s">
        <v>116</v>
      </c>
      <c r="I149" t="s">
        <v>703</v>
      </c>
      <c r="J149" t="s">
        <v>116</v>
      </c>
    </row>
    <row r="150" spans="1:10" x14ac:dyDescent="0.2">
      <c r="A150" t="s">
        <v>734</v>
      </c>
      <c r="B150" t="s">
        <v>733</v>
      </c>
      <c r="C150" t="s">
        <v>24</v>
      </c>
      <c r="D150" s="21">
        <v>245.1</v>
      </c>
      <c r="E150" s="21">
        <v>245.1</v>
      </c>
      <c r="F150" s="11">
        <v>0</v>
      </c>
      <c r="G150" t="s">
        <v>28</v>
      </c>
      <c r="H150" t="s">
        <v>116</v>
      </c>
      <c r="I150" t="s">
        <v>703</v>
      </c>
      <c r="J150" t="s">
        <v>116</v>
      </c>
    </row>
    <row r="151" spans="1:10" x14ac:dyDescent="0.2">
      <c r="A151" t="s">
        <v>732</v>
      </c>
      <c r="B151" t="s">
        <v>731</v>
      </c>
      <c r="C151" t="s">
        <v>24</v>
      </c>
      <c r="D151" s="21">
        <v>27.95</v>
      </c>
      <c r="E151" s="21">
        <v>27.95</v>
      </c>
      <c r="F151" s="11">
        <v>0</v>
      </c>
      <c r="G151" t="s">
        <v>28</v>
      </c>
      <c r="H151" t="s">
        <v>116</v>
      </c>
      <c r="I151" t="s">
        <v>703</v>
      </c>
      <c r="J151" t="s">
        <v>116</v>
      </c>
    </row>
    <row r="152" spans="1:10" x14ac:dyDescent="0.2">
      <c r="A152" t="s">
        <v>730</v>
      </c>
      <c r="B152" t="s">
        <v>729</v>
      </c>
      <c r="C152" t="s">
        <v>24</v>
      </c>
      <c r="D152" s="21">
        <v>222.52500000000001</v>
      </c>
      <c r="E152" s="21">
        <v>222.52500000000001</v>
      </c>
      <c r="F152" s="11">
        <v>0</v>
      </c>
      <c r="G152" t="s">
        <v>28</v>
      </c>
      <c r="H152" t="s">
        <v>116</v>
      </c>
      <c r="I152" t="s">
        <v>722</v>
      </c>
      <c r="J152" t="s">
        <v>116</v>
      </c>
    </row>
    <row r="153" spans="1:10" x14ac:dyDescent="0.2">
      <c r="A153" t="s">
        <v>728</v>
      </c>
      <c r="B153" t="s">
        <v>727</v>
      </c>
      <c r="C153" t="s">
        <v>24</v>
      </c>
      <c r="D153" s="21">
        <v>557.92499999999995</v>
      </c>
      <c r="E153" s="21">
        <v>557.92499999999995</v>
      </c>
      <c r="F153" s="11">
        <v>0</v>
      </c>
      <c r="G153" t="s">
        <v>28</v>
      </c>
      <c r="H153" t="s">
        <v>116</v>
      </c>
      <c r="I153" t="s">
        <v>722</v>
      </c>
      <c r="J153" t="s">
        <v>116</v>
      </c>
    </row>
    <row r="154" spans="1:10" x14ac:dyDescent="0.2">
      <c r="A154" t="s">
        <v>726</v>
      </c>
      <c r="B154" t="s">
        <v>725</v>
      </c>
      <c r="C154" t="s">
        <v>24</v>
      </c>
      <c r="D154" s="21">
        <v>110.72499999999999</v>
      </c>
      <c r="E154" s="21">
        <v>110.72499999999999</v>
      </c>
      <c r="F154" s="11">
        <v>0</v>
      </c>
      <c r="G154" t="s">
        <v>28</v>
      </c>
      <c r="H154" t="s">
        <v>116</v>
      </c>
      <c r="I154" t="s">
        <v>722</v>
      </c>
      <c r="J154" t="s">
        <v>116</v>
      </c>
    </row>
    <row r="155" spans="1:10" x14ac:dyDescent="0.2">
      <c r="A155" t="s">
        <v>724</v>
      </c>
      <c r="B155" t="s">
        <v>723</v>
      </c>
      <c r="C155" t="s">
        <v>24</v>
      </c>
      <c r="D155" s="21">
        <v>278.42500000000001</v>
      </c>
      <c r="E155" s="21">
        <v>278.42500000000001</v>
      </c>
      <c r="F155" s="11">
        <v>0</v>
      </c>
      <c r="G155" t="s">
        <v>28</v>
      </c>
      <c r="H155" t="s">
        <v>116</v>
      </c>
      <c r="I155" t="s">
        <v>722</v>
      </c>
      <c r="J155" t="s">
        <v>116</v>
      </c>
    </row>
    <row r="156" spans="1:10" x14ac:dyDescent="0.2">
      <c r="A156" t="s">
        <v>721</v>
      </c>
      <c r="B156" t="s">
        <v>720</v>
      </c>
      <c r="C156" t="s">
        <v>24</v>
      </c>
      <c r="D156" s="21">
        <v>557.92499999999995</v>
      </c>
      <c r="E156" s="21">
        <v>557.92499999999995</v>
      </c>
      <c r="F156" s="11">
        <v>0</v>
      </c>
      <c r="G156" t="s">
        <v>28</v>
      </c>
      <c r="H156" t="s">
        <v>116</v>
      </c>
      <c r="I156" t="s">
        <v>703</v>
      </c>
      <c r="J156" t="s">
        <v>116</v>
      </c>
    </row>
    <row r="157" spans="1:10" x14ac:dyDescent="0.2">
      <c r="A157" t="s">
        <v>719</v>
      </c>
      <c r="B157" t="s">
        <v>718</v>
      </c>
      <c r="C157" t="s">
        <v>24</v>
      </c>
      <c r="D157" s="21">
        <v>893.32500000000005</v>
      </c>
      <c r="E157" s="21">
        <v>893.32500000000005</v>
      </c>
      <c r="F157" s="11">
        <v>0</v>
      </c>
      <c r="G157" t="s">
        <v>28</v>
      </c>
      <c r="H157" t="s">
        <v>116</v>
      </c>
      <c r="I157" t="s">
        <v>703</v>
      </c>
      <c r="J157" t="s">
        <v>116</v>
      </c>
    </row>
    <row r="158" spans="1:10" x14ac:dyDescent="0.2">
      <c r="A158" t="s">
        <v>717</v>
      </c>
      <c r="B158" t="s">
        <v>716</v>
      </c>
      <c r="C158" t="s">
        <v>24</v>
      </c>
      <c r="D158" s="21">
        <v>83.85</v>
      </c>
      <c r="E158" s="21">
        <v>83.85</v>
      </c>
      <c r="F158" s="11">
        <v>0</v>
      </c>
      <c r="G158" t="s">
        <v>28</v>
      </c>
      <c r="H158" t="s">
        <v>116</v>
      </c>
      <c r="I158" t="s">
        <v>703</v>
      </c>
      <c r="J158" t="s">
        <v>116</v>
      </c>
    </row>
    <row r="159" spans="1:10" x14ac:dyDescent="0.2">
      <c r="A159" t="s">
        <v>715</v>
      </c>
      <c r="B159" t="s">
        <v>714</v>
      </c>
      <c r="C159" t="s">
        <v>24</v>
      </c>
      <c r="D159" s="21">
        <v>624.57500000000005</v>
      </c>
      <c r="E159" s="21">
        <v>624.57500000000005</v>
      </c>
      <c r="F159" s="11">
        <v>0</v>
      </c>
      <c r="G159" t="s">
        <v>28</v>
      </c>
      <c r="H159" t="s">
        <v>116</v>
      </c>
      <c r="I159" t="s">
        <v>703</v>
      </c>
      <c r="J159" t="s">
        <v>116</v>
      </c>
    </row>
    <row r="160" spans="1:10" x14ac:dyDescent="0.2">
      <c r="A160" t="s">
        <v>713</v>
      </c>
      <c r="B160" t="s">
        <v>712</v>
      </c>
      <c r="C160" t="s">
        <v>24</v>
      </c>
      <c r="D160" s="21">
        <v>1005.125</v>
      </c>
      <c r="E160" s="21">
        <v>1005.125</v>
      </c>
      <c r="F160" s="11">
        <v>0</v>
      </c>
      <c r="G160" t="s">
        <v>28</v>
      </c>
      <c r="H160" t="s">
        <v>116</v>
      </c>
      <c r="I160" t="s">
        <v>703</v>
      </c>
      <c r="J160" t="s">
        <v>116</v>
      </c>
    </row>
    <row r="161" spans="1:10" x14ac:dyDescent="0.2">
      <c r="A161" t="s">
        <v>711</v>
      </c>
      <c r="B161" t="s">
        <v>710</v>
      </c>
      <c r="C161" t="s">
        <v>24</v>
      </c>
      <c r="D161" s="21">
        <v>94.6</v>
      </c>
      <c r="E161" s="21">
        <v>94.6</v>
      </c>
      <c r="F161" s="11">
        <v>0</v>
      </c>
      <c r="G161" t="s">
        <v>28</v>
      </c>
      <c r="H161" t="s">
        <v>116</v>
      </c>
      <c r="I161" t="s">
        <v>703</v>
      </c>
      <c r="J161" t="s">
        <v>116</v>
      </c>
    </row>
    <row r="162" spans="1:10" x14ac:dyDescent="0.2">
      <c r="A162" t="s">
        <v>709</v>
      </c>
      <c r="B162" t="s">
        <v>708</v>
      </c>
      <c r="C162" t="s">
        <v>24</v>
      </c>
      <c r="D162" s="21">
        <v>133.30000000000001</v>
      </c>
      <c r="E162" s="21">
        <v>133.30000000000001</v>
      </c>
      <c r="F162" s="11">
        <v>0</v>
      </c>
      <c r="G162" t="s">
        <v>28</v>
      </c>
      <c r="H162" t="s">
        <v>116</v>
      </c>
      <c r="I162" t="s">
        <v>703</v>
      </c>
      <c r="J162" t="s">
        <v>116</v>
      </c>
    </row>
    <row r="163" spans="1:10" x14ac:dyDescent="0.2">
      <c r="A163" t="s">
        <v>707</v>
      </c>
      <c r="B163" t="s">
        <v>706</v>
      </c>
      <c r="C163" t="s">
        <v>24</v>
      </c>
      <c r="D163" s="21">
        <v>245.1</v>
      </c>
      <c r="E163" s="21">
        <v>245.1</v>
      </c>
      <c r="F163" s="11">
        <v>0</v>
      </c>
      <c r="G163" t="s">
        <v>28</v>
      </c>
      <c r="H163" t="s">
        <v>116</v>
      </c>
      <c r="I163" t="s">
        <v>703</v>
      </c>
      <c r="J163" t="s">
        <v>116</v>
      </c>
    </row>
    <row r="164" spans="1:10" x14ac:dyDescent="0.2">
      <c r="A164" t="s">
        <v>705</v>
      </c>
      <c r="B164" t="s">
        <v>704</v>
      </c>
      <c r="C164" t="s">
        <v>24</v>
      </c>
      <c r="D164" s="21">
        <v>29.024999999999999</v>
      </c>
      <c r="E164" s="21">
        <v>29.024999999999999</v>
      </c>
      <c r="F164" s="11">
        <v>0</v>
      </c>
      <c r="G164" t="s">
        <v>28</v>
      </c>
      <c r="H164" t="s">
        <v>116</v>
      </c>
      <c r="I164" t="s">
        <v>703</v>
      </c>
      <c r="J164" t="s">
        <v>116</v>
      </c>
    </row>
    <row r="165" spans="1:10" x14ac:dyDescent="0.2">
      <c r="A165" t="s">
        <v>702</v>
      </c>
      <c r="B165" t="s">
        <v>701</v>
      </c>
      <c r="C165" t="s">
        <v>24</v>
      </c>
      <c r="D165" s="21">
        <v>104.27500000000001</v>
      </c>
      <c r="E165" s="21">
        <v>104.27500000000001</v>
      </c>
      <c r="F165" s="11">
        <v>0</v>
      </c>
      <c r="G165" t="s">
        <v>28</v>
      </c>
      <c r="H165" t="s">
        <v>116</v>
      </c>
      <c r="I165" t="s">
        <v>684</v>
      </c>
      <c r="J165" t="s">
        <v>116</v>
      </c>
    </row>
    <row r="166" spans="1:10" x14ac:dyDescent="0.2">
      <c r="A166" t="s">
        <v>700</v>
      </c>
      <c r="B166" t="s">
        <v>699</v>
      </c>
      <c r="C166" t="s">
        <v>24</v>
      </c>
      <c r="D166" s="21">
        <v>116.1</v>
      </c>
      <c r="E166" s="21">
        <v>116.1</v>
      </c>
      <c r="F166" s="11">
        <v>0</v>
      </c>
      <c r="G166" t="s">
        <v>28</v>
      </c>
      <c r="H166" t="s">
        <v>116</v>
      </c>
      <c r="I166" t="s">
        <v>684</v>
      </c>
      <c r="J166" t="s">
        <v>116</v>
      </c>
    </row>
    <row r="167" spans="1:10" x14ac:dyDescent="0.2">
      <c r="A167" t="s">
        <v>698</v>
      </c>
      <c r="B167" t="s">
        <v>697</v>
      </c>
      <c r="C167" t="s">
        <v>24</v>
      </c>
      <c r="D167" s="21">
        <v>151.57499999999999</v>
      </c>
      <c r="E167" s="21">
        <v>151.57499999999999</v>
      </c>
      <c r="F167" s="11">
        <v>0</v>
      </c>
      <c r="G167" t="s">
        <v>28</v>
      </c>
      <c r="H167" t="s">
        <v>116</v>
      </c>
      <c r="I167" t="s">
        <v>684</v>
      </c>
      <c r="J167" t="s">
        <v>116</v>
      </c>
    </row>
    <row r="168" spans="1:10" x14ac:dyDescent="0.2">
      <c r="A168" t="s">
        <v>696</v>
      </c>
      <c r="B168" t="s">
        <v>695</v>
      </c>
      <c r="C168" t="s">
        <v>24</v>
      </c>
      <c r="D168" s="21">
        <v>233.27500000000001</v>
      </c>
      <c r="E168" s="21">
        <v>233.27500000000001</v>
      </c>
      <c r="F168" s="11">
        <v>0</v>
      </c>
      <c r="G168" t="s">
        <v>28</v>
      </c>
      <c r="H168" t="s">
        <v>116</v>
      </c>
      <c r="I168" t="s">
        <v>684</v>
      </c>
      <c r="J168" t="s">
        <v>116</v>
      </c>
    </row>
    <row r="169" spans="1:10" x14ac:dyDescent="0.2">
      <c r="A169" t="s">
        <v>694</v>
      </c>
      <c r="B169" t="s">
        <v>693</v>
      </c>
      <c r="C169" t="s">
        <v>24</v>
      </c>
      <c r="D169" s="21">
        <v>163.4</v>
      </c>
      <c r="E169" s="21">
        <v>163.4</v>
      </c>
      <c r="F169" s="11">
        <v>0</v>
      </c>
      <c r="G169" t="s">
        <v>28</v>
      </c>
      <c r="H169" t="s">
        <v>116</v>
      </c>
      <c r="I169" t="s">
        <v>684</v>
      </c>
      <c r="J169" t="s">
        <v>116</v>
      </c>
    </row>
    <row r="170" spans="1:10" x14ac:dyDescent="0.2">
      <c r="A170" t="s">
        <v>692</v>
      </c>
      <c r="B170" t="s">
        <v>691</v>
      </c>
      <c r="C170" t="s">
        <v>24</v>
      </c>
      <c r="D170" s="21">
        <v>139.75</v>
      </c>
      <c r="E170" s="21">
        <v>139.75</v>
      </c>
      <c r="F170" s="11">
        <v>0</v>
      </c>
      <c r="G170" t="s">
        <v>28</v>
      </c>
      <c r="H170" t="s">
        <v>116</v>
      </c>
      <c r="I170" t="s">
        <v>684</v>
      </c>
      <c r="J170" t="s">
        <v>116</v>
      </c>
    </row>
    <row r="171" spans="1:10" x14ac:dyDescent="0.2">
      <c r="A171" t="s">
        <v>690</v>
      </c>
      <c r="B171" t="s">
        <v>689</v>
      </c>
      <c r="C171" t="s">
        <v>24</v>
      </c>
      <c r="D171" s="21">
        <v>151.57499999999999</v>
      </c>
      <c r="E171" s="21">
        <v>151.57499999999999</v>
      </c>
      <c r="F171" s="11">
        <v>0</v>
      </c>
      <c r="G171" t="s">
        <v>28</v>
      </c>
      <c r="H171" t="s">
        <v>116</v>
      </c>
      <c r="I171" t="s">
        <v>684</v>
      </c>
      <c r="J171" t="s">
        <v>116</v>
      </c>
    </row>
    <row r="172" spans="1:10" x14ac:dyDescent="0.2">
      <c r="A172" t="s">
        <v>688</v>
      </c>
      <c r="B172" t="s">
        <v>687</v>
      </c>
      <c r="C172" t="s">
        <v>24</v>
      </c>
      <c r="D172" s="21">
        <v>233.27500000000001</v>
      </c>
      <c r="E172" s="21">
        <v>233.27500000000001</v>
      </c>
      <c r="F172" s="11">
        <v>0</v>
      </c>
      <c r="G172" t="s">
        <v>28</v>
      </c>
      <c r="H172" t="s">
        <v>116</v>
      </c>
      <c r="I172" t="s">
        <v>684</v>
      </c>
      <c r="J172" t="s">
        <v>116</v>
      </c>
    </row>
    <row r="173" spans="1:10" x14ac:dyDescent="0.2">
      <c r="A173" t="s">
        <v>686</v>
      </c>
      <c r="B173" t="s">
        <v>685</v>
      </c>
      <c r="C173" t="s">
        <v>24</v>
      </c>
      <c r="D173" s="21">
        <v>163.4</v>
      </c>
      <c r="E173" s="21">
        <v>163.4</v>
      </c>
      <c r="F173" s="11">
        <v>0</v>
      </c>
      <c r="G173" t="s">
        <v>28</v>
      </c>
      <c r="H173" t="s">
        <v>116</v>
      </c>
      <c r="I173" t="s">
        <v>684</v>
      </c>
      <c r="J173" t="s">
        <v>116</v>
      </c>
    </row>
    <row r="174" spans="1:10" x14ac:dyDescent="0.2">
      <c r="A174" t="s">
        <v>1056</v>
      </c>
      <c r="B174" t="s">
        <v>1055</v>
      </c>
      <c r="C174" t="s">
        <v>24</v>
      </c>
      <c r="D174" s="21">
        <v>359.05</v>
      </c>
      <c r="E174" s="21">
        <v>294.42100000000005</v>
      </c>
      <c r="F174" s="11">
        <v>0.18</v>
      </c>
      <c r="G174" t="s">
        <v>28</v>
      </c>
      <c r="H174" t="s">
        <v>563</v>
      </c>
      <c r="I174" t="s">
        <v>562</v>
      </c>
      <c r="J174" t="s">
        <v>265</v>
      </c>
    </row>
    <row r="175" spans="1:10" x14ac:dyDescent="0.2">
      <c r="A175" t="s">
        <v>939</v>
      </c>
      <c r="B175" t="s">
        <v>938</v>
      </c>
      <c r="C175" t="s">
        <v>24</v>
      </c>
      <c r="D175" s="21">
        <v>678.32500000000005</v>
      </c>
      <c r="E175" s="21">
        <v>556.2265000000001</v>
      </c>
      <c r="F175" s="11">
        <v>0.18</v>
      </c>
      <c r="G175" t="s">
        <v>28</v>
      </c>
      <c r="H175" t="s">
        <v>657</v>
      </c>
      <c r="I175" t="s">
        <v>656</v>
      </c>
      <c r="J175" t="s">
        <v>265</v>
      </c>
    </row>
    <row r="176" spans="1:10" x14ac:dyDescent="0.2">
      <c r="A176" t="s">
        <v>937</v>
      </c>
      <c r="B176" t="s">
        <v>936</v>
      </c>
      <c r="C176" t="s">
        <v>24</v>
      </c>
      <c r="D176" s="21">
        <v>678.32500000000005</v>
      </c>
      <c r="E176" s="21">
        <v>556.2265000000001</v>
      </c>
      <c r="F176" s="11">
        <v>0.18</v>
      </c>
      <c r="G176" t="s">
        <v>28</v>
      </c>
      <c r="H176" t="s">
        <v>657</v>
      </c>
      <c r="I176" t="s">
        <v>656</v>
      </c>
      <c r="J176" t="s">
        <v>265</v>
      </c>
    </row>
    <row r="177" spans="1:10" x14ac:dyDescent="0.2">
      <c r="A177" t="s">
        <v>935</v>
      </c>
      <c r="B177" t="s">
        <v>934</v>
      </c>
      <c r="C177" t="s">
        <v>24</v>
      </c>
      <c r="D177" s="21">
        <v>678.32500000000005</v>
      </c>
      <c r="E177" s="21">
        <v>556.2265000000001</v>
      </c>
      <c r="F177" s="11">
        <v>0.18</v>
      </c>
      <c r="G177" t="s">
        <v>28</v>
      </c>
      <c r="H177" t="s">
        <v>657</v>
      </c>
      <c r="I177" t="s">
        <v>656</v>
      </c>
      <c r="J177" t="s">
        <v>265</v>
      </c>
    </row>
    <row r="178" spans="1:10" x14ac:dyDescent="0.2">
      <c r="A178" t="s">
        <v>933</v>
      </c>
      <c r="B178" t="s">
        <v>932</v>
      </c>
      <c r="C178" t="s">
        <v>24</v>
      </c>
      <c r="D178" s="21">
        <v>678.32500000000005</v>
      </c>
      <c r="E178" s="21">
        <v>556.2265000000001</v>
      </c>
      <c r="F178" s="11">
        <v>0.18</v>
      </c>
      <c r="G178" t="s">
        <v>28</v>
      </c>
      <c r="H178" t="s">
        <v>657</v>
      </c>
      <c r="I178" t="s">
        <v>656</v>
      </c>
      <c r="J178" t="s">
        <v>265</v>
      </c>
    </row>
    <row r="179" spans="1:10" x14ac:dyDescent="0.2">
      <c r="A179" t="s">
        <v>931</v>
      </c>
      <c r="B179" t="s">
        <v>930</v>
      </c>
      <c r="C179" t="s">
        <v>24</v>
      </c>
      <c r="D179" s="21">
        <v>678.32500000000005</v>
      </c>
      <c r="E179" s="21">
        <v>556.2265000000001</v>
      </c>
      <c r="F179" s="11">
        <v>0.18</v>
      </c>
      <c r="G179" t="s">
        <v>28</v>
      </c>
      <c r="H179" t="s">
        <v>657</v>
      </c>
      <c r="I179" t="s">
        <v>656</v>
      </c>
      <c r="J179" t="s">
        <v>265</v>
      </c>
    </row>
    <row r="180" spans="1:10" x14ac:dyDescent="0.2">
      <c r="A180" t="s">
        <v>929</v>
      </c>
      <c r="B180" t="s">
        <v>928</v>
      </c>
      <c r="C180" t="s">
        <v>24</v>
      </c>
      <c r="D180" s="21">
        <v>678.32500000000005</v>
      </c>
      <c r="E180" s="21">
        <v>556.2265000000001</v>
      </c>
      <c r="F180" s="11">
        <v>0.18</v>
      </c>
      <c r="G180" t="s">
        <v>28</v>
      </c>
      <c r="H180" t="s">
        <v>657</v>
      </c>
      <c r="I180" t="s">
        <v>656</v>
      </c>
      <c r="J180" t="s">
        <v>265</v>
      </c>
    </row>
    <row r="181" spans="1:10" x14ac:dyDescent="0.2">
      <c r="A181" t="s">
        <v>927</v>
      </c>
      <c r="B181" t="s">
        <v>926</v>
      </c>
      <c r="C181" t="s">
        <v>24</v>
      </c>
      <c r="D181" s="21">
        <v>678.32500000000005</v>
      </c>
      <c r="E181" s="21">
        <v>556.2265000000001</v>
      </c>
      <c r="F181" s="11">
        <v>0.18</v>
      </c>
      <c r="G181" t="s">
        <v>28</v>
      </c>
      <c r="H181" t="s">
        <v>657</v>
      </c>
      <c r="I181" t="s">
        <v>656</v>
      </c>
      <c r="J181" t="s">
        <v>265</v>
      </c>
    </row>
    <row r="182" spans="1:10" x14ac:dyDescent="0.2">
      <c r="A182" t="s">
        <v>925</v>
      </c>
      <c r="B182" t="s">
        <v>924</v>
      </c>
      <c r="C182" t="s">
        <v>24</v>
      </c>
      <c r="D182" s="21">
        <v>678.32500000000005</v>
      </c>
      <c r="E182" s="21">
        <v>556.2265000000001</v>
      </c>
      <c r="F182" s="11">
        <v>0.18</v>
      </c>
      <c r="G182" t="s">
        <v>28</v>
      </c>
      <c r="H182" t="s">
        <v>657</v>
      </c>
      <c r="I182" t="s">
        <v>656</v>
      </c>
      <c r="J182" t="s">
        <v>265</v>
      </c>
    </row>
    <row r="183" spans="1:10" x14ac:dyDescent="0.2">
      <c r="A183" t="s">
        <v>923</v>
      </c>
      <c r="B183" t="s">
        <v>922</v>
      </c>
      <c r="C183" t="s">
        <v>24</v>
      </c>
      <c r="D183" s="21">
        <v>678.32500000000005</v>
      </c>
      <c r="E183" s="21">
        <v>556.2265000000001</v>
      </c>
      <c r="F183" s="11">
        <v>0.18</v>
      </c>
      <c r="G183" t="s">
        <v>28</v>
      </c>
      <c r="H183" t="s">
        <v>657</v>
      </c>
      <c r="I183" t="s">
        <v>656</v>
      </c>
      <c r="J183" t="s">
        <v>265</v>
      </c>
    </row>
    <row r="184" spans="1:10" x14ac:dyDescent="0.2">
      <c r="A184" t="s">
        <v>921</v>
      </c>
      <c r="B184" t="s">
        <v>920</v>
      </c>
      <c r="C184" t="s">
        <v>24</v>
      </c>
      <c r="D184" s="21">
        <v>678.32500000000005</v>
      </c>
      <c r="E184" s="21">
        <v>556.2265000000001</v>
      </c>
      <c r="F184" s="11">
        <v>0.18</v>
      </c>
      <c r="G184" t="s">
        <v>28</v>
      </c>
      <c r="H184" t="s">
        <v>657</v>
      </c>
      <c r="I184" t="s">
        <v>656</v>
      </c>
      <c r="J184" t="s">
        <v>265</v>
      </c>
    </row>
    <row r="185" spans="1:10" x14ac:dyDescent="0.2">
      <c r="A185" t="s">
        <v>860</v>
      </c>
      <c r="B185" t="s">
        <v>859</v>
      </c>
      <c r="C185" t="s">
        <v>24</v>
      </c>
      <c r="D185" s="21">
        <v>712.72500000000002</v>
      </c>
      <c r="E185" s="21">
        <v>584.43450000000007</v>
      </c>
      <c r="F185" s="11">
        <v>0.18</v>
      </c>
      <c r="G185" t="s">
        <v>28</v>
      </c>
      <c r="H185" t="s">
        <v>563</v>
      </c>
      <c r="I185" t="s">
        <v>562</v>
      </c>
      <c r="J185" t="s">
        <v>265</v>
      </c>
    </row>
    <row r="186" spans="1:10" x14ac:dyDescent="0.2">
      <c r="A186" t="s">
        <v>858</v>
      </c>
      <c r="B186" t="s">
        <v>857</v>
      </c>
      <c r="C186" t="s">
        <v>24</v>
      </c>
      <c r="D186" s="21">
        <v>408.5</v>
      </c>
      <c r="E186" s="21">
        <v>334.97</v>
      </c>
      <c r="F186" s="11">
        <v>0.18</v>
      </c>
      <c r="G186" t="s">
        <v>28</v>
      </c>
      <c r="H186" t="s">
        <v>563</v>
      </c>
      <c r="I186" t="s">
        <v>562</v>
      </c>
      <c r="J186" t="s">
        <v>265</v>
      </c>
    </row>
    <row r="187" spans="1:10" x14ac:dyDescent="0.2">
      <c r="A187" t="s">
        <v>750</v>
      </c>
      <c r="B187" t="s">
        <v>749</v>
      </c>
      <c r="C187" t="s">
        <v>24</v>
      </c>
      <c r="D187" s="21">
        <v>43</v>
      </c>
      <c r="E187" s="21">
        <v>35.260000000000005</v>
      </c>
      <c r="F187" s="11">
        <v>0.18</v>
      </c>
      <c r="G187" t="s">
        <v>28</v>
      </c>
      <c r="H187" t="s">
        <v>35</v>
      </c>
      <c r="I187" t="s">
        <v>35</v>
      </c>
      <c r="J187" t="s">
        <v>265</v>
      </c>
    </row>
    <row r="188" spans="1:10" x14ac:dyDescent="0.2">
      <c r="A188" t="s">
        <v>663</v>
      </c>
      <c r="B188" t="s">
        <v>662</v>
      </c>
      <c r="C188" t="s">
        <v>24</v>
      </c>
      <c r="D188" s="21">
        <v>1054.575</v>
      </c>
      <c r="E188" s="21">
        <v>864.75150000000008</v>
      </c>
      <c r="F188" s="11">
        <v>0.18</v>
      </c>
      <c r="G188" t="s">
        <v>28</v>
      </c>
      <c r="H188" t="s">
        <v>657</v>
      </c>
      <c r="I188" t="s">
        <v>656</v>
      </c>
      <c r="J188" t="s">
        <v>265</v>
      </c>
    </row>
    <row r="189" spans="1:10" x14ac:dyDescent="0.2">
      <c r="A189" t="s">
        <v>661</v>
      </c>
      <c r="B189" t="s">
        <v>660</v>
      </c>
      <c r="C189" t="s">
        <v>24</v>
      </c>
      <c r="D189" s="21">
        <v>1054.575</v>
      </c>
      <c r="E189" s="21">
        <v>864.75150000000008</v>
      </c>
      <c r="F189" s="11">
        <v>0.18</v>
      </c>
      <c r="G189" t="s">
        <v>28</v>
      </c>
      <c r="H189" t="s">
        <v>657</v>
      </c>
      <c r="I189" t="s">
        <v>656</v>
      </c>
      <c r="J189" t="s">
        <v>265</v>
      </c>
    </row>
    <row r="190" spans="1:10" x14ac:dyDescent="0.2">
      <c r="A190" t="s">
        <v>659</v>
      </c>
      <c r="B190" t="s">
        <v>658</v>
      </c>
      <c r="C190" t="s">
        <v>24</v>
      </c>
      <c r="D190" s="21">
        <v>1054.575</v>
      </c>
      <c r="E190" s="21">
        <v>864.75150000000008</v>
      </c>
      <c r="F190" s="11">
        <v>0.18</v>
      </c>
      <c r="G190" t="s">
        <v>28</v>
      </c>
      <c r="H190" t="s">
        <v>657</v>
      </c>
      <c r="I190" t="s">
        <v>656</v>
      </c>
      <c r="J190" t="s">
        <v>265</v>
      </c>
    </row>
    <row r="191" spans="1:10" x14ac:dyDescent="0.2">
      <c r="A191" t="s">
        <v>651</v>
      </c>
      <c r="B191" t="s">
        <v>650</v>
      </c>
      <c r="C191" t="s">
        <v>24</v>
      </c>
      <c r="D191" s="21">
        <v>2908.95</v>
      </c>
      <c r="E191" s="21">
        <v>2385.3389999999999</v>
      </c>
      <c r="F191" s="11">
        <v>0.18</v>
      </c>
      <c r="G191" t="s">
        <v>28</v>
      </c>
      <c r="H191" t="s">
        <v>504</v>
      </c>
      <c r="I191" t="s">
        <v>616</v>
      </c>
      <c r="J191" t="s">
        <v>265</v>
      </c>
    </row>
    <row r="192" spans="1:10" x14ac:dyDescent="0.2">
      <c r="A192" t="s">
        <v>649</v>
      </c>
      <c r="B192" t="s">
        <v>648</v>
      </c>
      <c r="C192" t="s">
        <v>24</v>
      </c>
      <c r="D192" s="21">
        <v>26.875</v>
      </c>
      <c r="E192" s="21">
        <v>22.037500000000001</v>
      </c>
      <c r="F192" s="11">
        <v>0.18</v>
      </c>
      <c r="G192" t="s">
        <v>28</v>
      </c>
      <c r="H192" t="s">
        <v>504</v>
      </c>
      <c r="I192" t="s">
        <v>616</v>
      </c>
      <c r="J192" t="s">
        <v>265</v>
      </c>
    </row>
    <row r="193" spans="1:10" x14ac:dyDescent="0.2">
      <c r="A193" t="s">
        <v>647</v>
      </c>
      <c r="B193" t="s">
        <v>646</v>
      </c>
      <c r="C193" t="s">
        <v>24</v>
      </c>
      <c r="D193" s="21">
        <v>1208.3</v>
      </c>
      <c r="E193" s="21">
        <v>990.80600000000004</v>
      </c>
      <c r="F193" s="11">
        <v>0.18</v>
      </c>
      <c r="G193" t="s">
        <v>28</v>
      </c>
      <c r="H193" t="s">
        <v>504</v>
      </c>
      <c r="I193" t="s">
        <v>616</v>
      </c>
      <c r="J193" t="s">
        <v>265</v>
      </c>
    </row>
    <row r="194" spans="1:10" x14ac:dyDescent="0.2">
      <c r="A194" t="s">
        <v>645</v>
      </c>
      <c r="B194" t="s">
        <v>644</v>
      </c>
      <c r="C194" t="s">
        <v>24</v>
      </c>
      <c r="D194" s="21">
        <v>1933.925</v>
      </c>
      <c r="E194" s="21">
        <v>1585.8185000000001</v>
      </c>
      <c r="F194" s="11">
        <v>0.18</v>
      </c>
      <c r="G194" t="s">
        <v>28</v>
      </c>
      <c r="H194" t="s">
        <v>504</v>
      </c>
      <c r="I194" t="s">
        <v>244</v>
      </c>
      <c r="J194" t="s">
        <v>265</v>
      </c>
    </row>
    <row r="195" spans="1:10" x14ac:dyDescent="0.2">
      <c r="A195" t="s">
        <v>620</v>
      </c>
      <c r="B195" t="s">
        <v>619</v>
      </c>
      <c r="C195" t="s">
        <v>24</v>
      </c>
      <c r="D195" s="21">
        <v>377.32499999999999</v>
      </c>
      <c r="E195" s="21">
        <v>309.40649999999999</v>
      </c>
      <c r="F195" s="11">
        <v>0.18</v>
      </c>
      <c r="G195" t="s">
        <v>28</v>
      </c>
      <c r="H195" t="s">
        <v>504</v>
      </c>
      <c r="I195" t="s">
        <v>616</v>
      </c>
      <c r="J195" t="s">
        <v>265</v>
      </c>
    </row>
    <row r="196" spans="1:10" x14ac:dyDescent="0.2">
      <c r="A196" t="s">
        <v>618</v>
      </c>
      <c r="B196" t="s">
        <v>617</v>
      </c>
      <c r="C196" t="s">
        <v>24</v>
      </c>
      <c r="D196" s="21">
        <v>3303.4749999999999</v>
      </c>
      <c r="E196" s="21">
        <v>2708.8495000000003</v>
      </c>
      <c r="F196" s="11">
        <v>0.18</v>
      </c>
      <c r="G196" t="s">
        <v>28</v>
      </c>
      <c r="H196" t="s">
        <v>504</v>
      </c>
      <c r="I196" t="s">
        <v>616</v>
      </c>
      <c r="J196" t="s">
        <v>265</v>
      </c>
    </row>
    <row r="197" spans="1:10" x14ac:dyDescent="0.2">
      <c r="A197" t="s">
        <v>595</v>
      </c>
      <c r="B197" t="s">
        <v>594</v>
      </c>
      <c r="C197" t="s">
        <v>24</v>
      </c>
      <c r="D197" s="21">
        <v>380.55</v>
      </c>
      <c r="E197" s="21">
        <v>312.05100000000004</v>
      </c>
      <c r="F197" s="11">
        <v>0.18</v>
      </c>
      <c r="G197" t="s">
        <v>28</v>
      </c>
      <c r="H197" t="s">
        <v>563</v>
      </c>
      <c r="I197" t="s">
        <v>562</v>
      </c>
      <c r="J197" t="s">
        <v>265</v>
      </c>
    </row>
    <row r="198" spans="1:10" x14ac:dyDescent="0.2">
      <c r="A198" t="s">
        <v>593</v>
      </c>
      <c r="B198" t="s">
        <v>592</v>
      </c>
      <c r="C198" t="s">
        <v>24</v>
      </c>
      <c r="D198" s="21">
        <v>240.8</v>
      </c>
      <c r="E198" s="21">
        <v>197.45600000000002</v>
      </c>
      <c r="F198" s="11">
        <v>0.18</v>
      </c>
      <c r="G198" t="s">
        <v>28</v>
      </c>
      <c r="H198" t="s">
        <v>563</v>
      </c>
      <c r="I198" t="s">
        <v>538</v>
      </c>
      <c r="J198" t="s">
        <v>265</v>
      </c>
    </row>
    <row r="199" spans="1:10" x14ac:dyDescent="0.2">
      <c r="A199" t="s">
        <v>565</v>
      </c>
      <c r="B199" t="s">
        <v>564</v>
      </c>
      <c r="C199" t="s">
        <v>24</v>
      </c>
      <c r="D199" s="21">
        <v>224.67500000000001</v>
      </c>
      <c r="E199" s="21">
        <v>184.23350000000002</v>
      </c>
      <c r="F199" s="11">
        <v>0.18</v>
      </c>
      <c r="G199" t="s">
        <v>28</v>
      </c>
      <c r="H199" t="s">
        <v>563</v>
      </c>
      <c r="I199" t="s">
        <v>562</v>
      </c>
      <c r="J199" t="s">
        <v>265</v>
      </c>
    </row>
    <row r="200" spans="1:10" x14ac:dyDescent="0.2">
      <c r="A200" t="s">
        <v>304</v>
      </c>
      <c r="B200" t="s">
        <v>303</v>
      </c>
      <c r="C200" t="s">
        <v>24</v>
      </c>
      <c r="D200" s="21">
        <v>34.4</v>
      </c>
      <c r="E200" s="21">
        <v>28.208000000000002</v>
      </c>
      <c r="F200" s="11">
        <v>0.18</v>
      </c>
      <c r="G200" t="s">
        <v>28</v>
      </c>
      <c r="H200" t="s">
        <v>244</v>
      </c>
      <c r="I200" t="s">
        <v>256</v>
      </c>
      <c r="J200" t="s">
        <v>265</v>
      </c>
    </row>
    <row r="201" spans="1:10" x14ac:dyDescent="0.2">
      <c r="A201" t="s">
        <v>302</v>
      </c>
      <c r="B201" t="s">
        <v>301</v>
      </c>
      <c r="C201" t="s">
        <v>24</v>
      </c>
      <c r="D201" s="21">
        <v>34.4</v>
      </c>
      <c r="E201" s="21">
        <v>28.208000000000002</v>
      </c>
      <c r="F201" s="11">
        <v>0.18</v>
      </c>
      <c r="G201" t="s">
        <v>28</v>
      </c>
      <c r="H201" t="s">
        <v>244</v>
      </c>
      <c r="I201" t="s">
        <v>256</v>
      </c>
      <c r="J201" t="s">
        <v>265</v>
      </c>
    </row>
    <row r="202" spans="1:10" x14ac:dyDescent="0.2">
      <c r="A202" t="s">
        <v>267</v>
      </c>
      <c r="B202" t="s">
        <v>266</v>
      </c>
      <c r="C202" t="s">
        <v>24</v>
      </c>
      <c r="D202" s="21">
        <v>63.424999999999997</v>
      </c>
      <c r="E202" s="21">
        <v>52.008500000000005</v>
      </c>
      <c r="F202" s="11">
        <v>0.18</v>
      </c>
      <c r="G202" t="s">
        <v>28</v>
      </c>
      <c r="H202" t="s">
        <v>244</v>
      </c>
      <c r="I202" t="s">
        <v>262</v>
      </c>
      <c r="J202" t="s">
        <v>265</v>
      </c>
    </row>
    <row r="203" spans="1:10" x14ac:dyDescent="0.2">
      <c r="A203" t="s">
        <v>950</v>
      </c>
      <c r="B203" t="s">
        <v>949</v>
      </c>
      <c r="C203" t="s">
        <v>177</v>
      </c>
      <c r="D203" s="21">
        <v>95.674999999999997</v>
      </c>
      <c r="E203" s="21">
        <v>78.453500000000005</v>
      </c>
      <c r="F203" s="11">
        <v>0.18</v>
      </c>
      <c r="G203" t="s">
        <v>28</v>
      </c>
      <c r="H203" t="s">
        <v>657</v>
      </c>
      <c r="I203" t="s">
        <v>948</v>
      </c>
      <c r="J203" t="s">
        <v>341</v>
      </c>
    </row>
    <row r="204" spans="1:10" x14ac:dyDescent="0.2">
      <c r="A204" t="s">
        <v>919</v>
      </c>
      <c r="B204" t="s">
        <v>918</v>
      </c>
      <c r="C204" t="s">
        <v>24</v>
      </c>
      <c r="D204" s="21">
        <v>359.05</v>
      </c>
      <c r="E204" s="21">
        <v>294.42100000000005</v>
      </c>
      <c r="F204" s="11">
        <v>0.18</v>
      </c>
      <c r="G204" t="s">
        <v>28</v>
      </c>
      <c r="H204" t="s">
        <v>563</v>
      </c>
      <c r="I204" t="s">
        <v>562</v>
      </c>
      <c r="J204" t="s">
        <v>905</v>
      </c>
    </row>
    <row r="205" spans="1:10" x14ac:dyDescent="0.2">
      <c r="A205" t="s">
        <v>917</v>
      </c>
      <c r="B205" t="s">
        <v>916</v>
      </c>
      <c r="C205" t="s">
        <v>24</v>
      </c>
      <c r="D205" s="21">
        <v>426.77499999999998</v>
      </c>
      <c r="E205" s="21">
        <v>349.95550000000003</v>
      </c>
      <c r="F205" s="11">
        <v>0.18</v>
      </c>
      <c r="G205" t="s">
        <v>28</v>
      </c>
      <c r="H205" t="s">
        <v>563</v>
      </c>
      <c r="I205" t="s">
        <v>562</v>
      </c>
      <c r="J205" t="s">
        <v>905</v>
      </c>
    </row>
    <row r="206" spans="1:10" x14ac:dyDescent="0.2">
      <c r="A206" t="s">
        <v>300</v>
      </c>
      <c r="B206" t="s">
        <v>299</v>
      </c>
      <c r="C206" t="s">
        <v>24</v>
      </c>
      <c r="D206" s="21">
        <v>34.4</v>
      </c>
      <c r="E206" s="21">
        <v>28.208000000000002</v>
      </c>
      <c r="F206" s="11">
        <v>0.18</v>
      </c>
      <c r="G206" t="s">
        <v>28</v>
      </c>
      <c r="H206" t="s">
        <v>244</v>
      </c>
      <c r="I206" t="s">
        <v>256</v>
      </c>
      <c r="J206" t="s">
        <v>174</v>
      </c>
    </row>
    <row r="207" spans="1:10" x14ac:dyDescent="0.2">
      <c r="A207" t="s">
        <v>298</v>
      </c>
      <c r="B207" t="s">
        <v>297</v>
      </c>
      <c r="C207" t="s">
        <v>24</v>
      </c>
      <c r="D207" s="21">
        <v>34.4</v>
      </c>
      <c r="E207" s="21">
        <v>28.208000000000002</v>
      </c>
      <c r="F207" s="11">
        <v>0.18</v>
      </c>
      <c r="G207" t="s">
        <v>28</v>
      </c>
      <c r="H207" t="s">
        <v>244</v>
      </c>
      <c r="I207" t="s">
        <v>256</v>
      </c>
      <c r="J207" t="s">
        <v>174</v>
      </c>
    </row>
    <row r="208" spans="1:10" x14ac:dyDescent="0.2">
      <c r="A208" t="s">
        <v>296</v>
      </c>
      <c r="B208" t="s">
        <v>295</v>
      </c>
      <c r="C208" t="s">
        <v>24</v>
      </c>
      <c r="D208" s="21">
        <v>34.4</v>
      </c>
      <c r="E208" s="21">
        <v>28.208000000000002</v>
      </c>
      <c r="F208" s="11">
        <v>0.18</v>
      </c>
      <c r="G208" t="s">
        <v>28</v>
      </c>
      <c r="H208" t="s">
        <v>244</v>
      </c>
      <c r="I208" t="s">
        <v>256</v>
      </c>
      <c r="J208" t="s">
        <v>174</v>
      </c>
    </row>
    <row r="209" spans="1:10" x14ac:dyDescent="0.2">
      <c r="A209" t="s">
        <v>844</v>
      </c>
      <c r="B209" t="s">
        <v>843</v>
      </c>
      <c r="C209" t="s">
        <v>24</v>
      </c>
      <c r="D209" s="21">
        <v>152.65</v>
      </c>
      <c r="E209" s="21">
        <v>125.17300000000002</v>
      </c>
      <c r="F209" s="11">
        <v>0.18</v>
      </c>
      <c r="G209" t="s">
        <v>28</v>
      </c>
      <c r="H209" t="s">
        <v>831</v>
      </c>
      <c r="I209" t="s">
        <v>562</v>
      </c>
      <c r="J209" t="s">
        <v>842</v>
      </c>
    </row>
    <row r="210" spans="1:10" x14ac:dyDescent="0.2">
      <c r="A210" t="s">
        <v>945</v>
      </c>
      <c r="B210" t="s">
        <v>944</v>
      </c>
      <c r="C210" t="s">
        <v>24</v>
      </c>
      <c r="D210" s="21">
        <v>76.325000000000003</v>
      </c>
      <c r="E210" s="21">
        <v>62.586500000000008</v>
      </c>
      <c r="F210" s="11">
        <v>0.18</v>
      </c>
      <c r="G210" t="s">
        <v>28</v>
      </c>
      <c r="H210" t="s">
        <v>504</v>
      </c>
      <c r="I210" t="s">
        <v>244</v>
      </c>
      <c r="J210" t="s">
        <v>943</v>
      </c>
    </row>
    <row r="211" spans="1:10" x14ac:dyDescent="0.2">
      <c r="A211" t="s">
        <v>1066</v>
      </c>
      <c r="B211" t="s">
        <v>1065</v>
      </c>
      <c r="C211" t="s">
        <v>24</v>
      </c>
      <c r="D211" s="21">
        <v>148.35</v>
      </c>
      <c r="E211" s="21">
        <v>121.64700000000001</v>
      </c>
      <c r="F211" s="11">
        <v>0.18</v>
      </c>
      <c r="G211" t="s">
        <v>28</v>
      </c>
      <c r="H211" t="s">
        <v>175</v>
      </c>
      <c r="I211" t="s">
        <v>175</v>
      </c>
      <c r="J211" t="s">
        <v>596</v>
      </c>
    </row>
    <row r="212" spans="1:10" x14ac:dyDescent="0.2">
      <c r="A212" t="s">
        <v>636</v>
      </c>
      <c r="B212" t="s">
        <v>635</v>
      </c>
      <c r="C212" t="s">
        <v>24</v>
      </c>
      <c r="D212" s="21">
        <v>552.54999999999995</v>
      </c>
      <c r="E212" s="21">
        <v>453.09100000000001</v>
      </c>
      <c r="F212" s="11">
        <v>0.18</v>
      </c>
      <c r="G212" t="s">
        <v>28</v>
      </c>
      <c r="H212" t="s">
        <v>504</v>
      </c>
      <c r="I212" t="s">
        <v>616</v>
      </c>
      <c r="J212" t="s">
        <v>596</v>
      </c>
    </row>
    <row r="213" spans="1:10" x14ac:dyDescent="0.2">
      <c r="A213" t="s">
        <v>601</v>
      </c>
      <c r="B213" t="s">
        <v>600</v>
      </c>
      <c r="C213" t="s">
        <v>24</v>
      </c>
      <c r="D213" s="21">
        <v>241.875</v>
      </c>
      <c r="E213" s="21">
        <v>198.33750000000001</v>
      </c>
      <c r="F213" s="11">
        <v>0.18</v>
      </c>
      <c r="G213" t="s">
        <v>28</v>
      </c>
      <c r="H213" t="s">
        <v>538</v>
      </c>
      <c r="I213" t="s">
        <v>597</v>
      </c>
      <c r="J213" t="s">
        <v>596</v>
      </c>
    </row>
    <row r="214" spans="1:10" x14ac:dyDescent="0.2">
      <c r="A214" t="s">
        <v>599</v>
      </c>
      <c r="B214" t="s">
        <v>598</v>
      </c>
      <c r="C214" t="s">
        <v>24</v>
      </c>
      <c r="D214" s="21">
        <v>185.97499999999999</v>
      </c>
      <c r="E214" s="21">
        <v>152.49950000000001</v>
      </c>
      <c r="F214" s="11">
        <v>0.18</v>
      </c>
      <c r="G214" t="s">
        <v>28</v>
      </c>
      <c r="H214" t="s">
        <v>538</v>
      </c>
      <c r="I214" t="s">
        <v>597</v>
      </c>
      <c r="J214" t="s">
        <v>596</v>
      </c>
    </row>
    <row r="215" spans="1:10" x14ac:dyDescent="0.2">
      <c r="A215" t="s">
        <v>1032</v>
      </c>
      <c r="B215" t="s">
        <v>1031</v>
      </c>
      <c r="C215" t="s">
        <v>24</v>
      </c>
      <c r="D215" s="21">
        <v>503.1</v>
      </c>
      <c r="E215" s="21">
        <v>412.54200000000003</v>
      </c>
      <c r="F215" s="11">
        <v>0.18</v>
      </c>
      <c r="G215" t="s">
        <v>28</v>
      </c>
      <c r="H215" t="s">
        <v>35</v>
      </c>
      <c r="I215" t="s">
        <v>35</v>
      </c>
      <c r="J215" t="s">
        <v>243</v>
      </c>
    </row>
    <row r="216" spans="1:10" x14ac:dyDescent="0.2">
      <c r="A216" t="s">
        <v>1028</v>
      </c>
      <c r="B216" t="s">
        <v>1027</v>
      </c>
      <c r="C216" t="s">
        <v>24</v>
      </c>
      <c r="D216" s="21">
        <v>177.375</v>
      </c>
      <c r="E216" s="21">
        <v>145.44750000000002</v>
      </c>
      <c r="F216" s="11">
        <v>0.18</v>
      </c>
      <c r="G216" t="s">
        <v>28</v>
      </c>
      <c r="H216" t="s">
        <v>35</v>
      </c>
      <c r="I216" t="s">
        <v>35</v>
      </c>
      <c r="J216" t="s">
        <v>243</v>
      </c>
    </row>
    <row r="217" spans="1:10" x14ac:dyDescent="0.2">
      <c r="A217" t="s">
        <v>762</v>
      </c>
      <c r="B217" t="s">
        <v>761</v>
      </c>
      <c r="C217" t="s">
        <v>24</v>
      </c>
      <c r="D217" s="21">
        <v>87.075000000000003</v>
      </c>
      <c r="E217" s="21">
        <v>71.401500000000013</v>
      </c>
      <c r="F217" s="11">
        <v>0.18</v>
      </c>
      <c r="G217" t="s">
        <v>28</v>
      </c>
      <c r="H217" t="s">
        <v>35</v>
      </c>
      <c r="I217" t="s">
        <v>35</v>
      </c>
      <c r="J217" t="s">
        <v>243</v>
      </c>
    </row>
    <row r="218" spans="1:10" x14ac:dyDescent="0.2">
      <c r="A218" t="s">
        <v>758</v>
      </c>
      <c r="B218" t="s">
        <v>757</v>
      </c>
      <c r="C218" t="s">
        <v>24</v>
      </c>
      <c r="D218" s="21">
        <v>384.85</v>
      </c>
      <c r="E218" s="21">
        <v>315.57700000000006</v>
      </c>
      <c r="F218" s="11">
        <v>0.18</v>
      </c>
      <c r="G218" t="s">
        <v>28</v>
      </c>
      <c r="H218" t="s">
        <v>35</v>
      </c>
      <c r="I218" t="s">
        <v>35</v>
      </c>
      <c r="J218" t="s">
        <v>243</v>
      </c>
    </row>
    <row r="219" spans="1:10" x14ac:dyDescent="0.2">
      <c r="A219" t="s">
        <v>756</v>
      </c>
      <c r="B219" t="s">
        <v>755</v>
      </c>
      <c r="C219" t="s">
        <v>24</v>
      </c>
      <c r="D219" s="21">
        <v>2601.5</v>
      </c>
      <c r="E219" s="21">
        <v>2133.23</v>
      </c>
      <c r="F219" s="11">
        <v>0.18</v>
      </c>
      <c r="G219" t="s">
        <v>28</v>
      </c>
      <c r="H219" t="s">
        <v>35</v>
      </c>
      <c r="I219" t="s">
        <v>35</v>
      </c>
      <c r="J219" t="s">
        <v>243</v>
      </c>
    </row>
    <row r="220" spans="1:10" x14ac:dyDescent="0.2">
      <c r="A220" t="s">
        <v>546</v>
      </c>
      <c r="B220" t="s">
        <v>545</v>
      </c>
      <c r="C220" t="s">
        <v>24</v>
      </c>
      <c r="D220" s="21">
        <v>112.875</v>
      </c>
      <c r="E220" s="21">
        <v>92.557500000000005</v>
      </c>
      <c r="F220" s="11">
        <v>0.18</v>
      </c>
      <c r="G220" t="s">
        <v>28</v>
      </c>
      <c r="H220" t="s">
        <v>244</v>
      </c>
      <c r="I220" t="s">
        <v>244</v>
      </c>
      <c r="J220" t="s">
        <v>243</v>
      </c>
    </row>
    <row r="221" spans="1:10" x14ac:dyDescent="0.2">
      <c r="A221" t="s">
        <v>279</v>
      </c>
      <c r="B221" t="s">
        <v>278</v>
      </c>
      <c r="C221" t="s">
        <v>24</v>
      </c>
      <c r="D221" s="21">
        <v>31.175000000000001</v>
      </c>
      <c r="E221" s="21">
        <v>25.563500000000001</v>
      </c>
      <c r="F221" s="11">
        <v>0.18</v>
      </c>
      <c r="G221" t="s">
        <v>28</v>
      </c>
      <c r="H221" t="s">
        <v>244</v>
      </c>
      <c r="I221" t="s">
        <v>256</v>
      </c>
      <c r="J221" t="s">
        <v>243</v>
      </c>
    </row>
    <row r="222" spans="1:10" x14ac:dyDescent="0.2">
      <c r="A222" t="s">
        <v>277</v>
      </c>
      <c r="B222" t="s">
        <v>276</v>
      </c>
      <c r="C222" t="s">
        <v>24</v>
      </c>
      <c r="D222" s="21">
        <v>31.175000000000001</v>
      </c>
      <c r="E222" s="21">
        <v>25.563500000000001</v>
      </c>
      <c r="F222" s="11">
        <v>0.18</v>
      </c>
      <c r="G222" t="s">
        <v>28</v>
      </c>
      <c r="H222" t="s">
        <v>244</v>
      </c>
      <c r="I222" t="s">
        <v>244</v>
      </c>
      <c r="J222" t="s">
        <v>243</v>
      </c>
    </row>
    <row r="223" spans="1:10" x14ac:dyDescent="0.2">
      <c r="A223" t="s">
        <v>260</v>
      </c>
      <c r="B223" t="s">
        <v>259</v>
      </c>
      <c r="C223" t="s">
        <v>24</v>
      </c>
      <c r="D223" s="21">
        <v>31.175000000000001</v>
      </c>
      <c r="E223" s="21">
        <v>25.563500000000001</v>
      </c>
      <c r="F223" s="11">
        <v>0.18</v>
      </c>
      <c r="G223" t="s">
        <v>28</v>
      </c>
      <c r="H223" t="s">
        <v>244</v>
      </c>
      <c r="I223" t="s">
        <v>244</v>
      </c>
      <c r="J223" t="s">
        <v>243</v>
      </c>
    </row>
    <row r="224" spans="1:10" x14ac:dyDescent="0.2">
      <c r="A224" t="s">
        <v>258</v>
      </c>
      <c r="B224" t="s">
        <v>257</v>
      </c>
      <c r="C224" t="s">
        <v>24</v>
      </c>
      <c r="D224" s="21">
        <v>31.175000000000001</v>
      </c>
      <c r="E224" s="21">
        <v>25.563500000000001</v>
      </c>
      <c r="F224" s="11">
        <v>0.18</v>
      </c>
      <c r="G224" t="s">
        <v>28</v>
      </c>
      <c r="H224" t="s">
        <v>244</v>
      </c>
      <c r="I224" t="s">
        <v>256</v>
      </c>
      <c r="J224" t="s">
        <v>243</v>
      </c>
    </row>
    <row r="225" spans="1:10" x14ac:dyDescent="0.2">
      <c r="A225" t="s">
        <v>246</v>
      </c>
      <c r="B225" t="s">
        <v>245</v>
      </c>
      <c r="C225" t="s">
        <v>24</v>
      </c>
      <c r="D225" s="21">
        <v>59.125</v>
      </c>
      <c r="E225" s="21">
        <v>48.482500000000002</v>
      </c>
      <c r="F225" s="11">
        <v>0.18</v>
      </c>
      <c r="G225" t="s">
        <v>28</v>
      </c>
      <c r="H225" t="s">
        <v>244</v>
      </c>
      <c r="I225" t="s">
        <v>244</v>
      </c>
      <c r="J225" t="s">
        <v>243</v>
      </c>
    </row>
    <row r="226" spans="1:10" x14ac:dyDescent="0.2">
      <c r="A226" t="s">
        <v>1024</v>
      </c>
      <c r="B226" t="s">
        <v>1023</v>
      </c>
      <c r="C226" t="s">
        <v>24</v>
      </c>
      <c r="D226" s="21">
        <v>1216.9000000000001</v>
      </c>
      <c r="E226" s="21">
        <v>997.85800000000017</v>
      </c>
      <c r="F226" s="11">
        <v>0.18</v>
      </c>
      <c r="G226" t="s">
        <v>28</v>
      </c>
      <c r="H226" t="s">
        <v>501</v>
      </c>
      <c r="I226" t="s">
        <v>501</v>
      </c>
      <c r="J226" t="s">
        <v>208</v>
      </c>
    </row>
    <row r="227" spans="1:10" x14ac:dyDescent="0.2">
      <c r="A227" t="s">
        <v>964</v>
      </c>
      <c r="B227" t="s">
        <v>963</v>
      </c>
      <c r="C227" t="s">
        <v>24</v>
      </c>
      <c r="D227" s="21">
        <v>62.35</v>
      </c>
      <c r="E227" s="21">
        <v>51.127000000000002</v>
      </c>
      <c r="F227" s="11">
        <v>0.18</v>
      </c>
      <c r="G227" t="s">
        <v>28</v>
      </c>
      <c r="H227" t="s">
        <v>35</v>
      </c>
      <c r="I227" t="s">
        <v>35</v>
      </c>
      <c r="J227" t="s">
        <v>208</v>
      </c>
    </row>
    <row r="228" spans="1:10" x14ac:dyDescent="0.2">
      <c r="A228" t="s">
        <v>856</v>
      </c>
      <c r="B228" t="s">
        <v>855</v>
      </c>
      <c r="C228" t="s">
        <v>24</v>
      </c>
      <c r="D228" s="21">
        <v>614.9</v>
      </c>
      <c r="E228" s="21">
        <v>504.21800000000002</v>
      </c>
      <c r="F228" s="11">
        <v>0.18</v>
      </c>
      <c r="G228" t="s">
        <v>28</v>
      </c>
      <c r="H228" t="s">
        <v>71</v>
      </c>
      <c r="I228" t="s">
        <v>507</v>
      </c>
      <c r="J228" t="s">
        <v>208</v>
      </c>
    </row>
    <row r="229" spans="1:10" x14ac:dyDescent="0.2">
      <c r="A229" t="s">
        <v>841</v>
      </c>
      <c r="B229" t="s">
        <v>840</v>
      </c>
      <c r="C229" t="s">
        <v>24</v>
      </c>
      <c r="D229" s="21">
        <v>148.35</v>
      </c>
      <c r="E229" s="21">
        <v>121.64700000000001</v>
      </c>
      <c r="F229" s="11">
        <v>0.18</v>
      </c>
      <c r="G229" t="s">
        <v>28</v>
      </c>
      <c r="H229" t="s">
        <v>831</v>
      </c>
      <c r="I229" t="s">
        <v>562</v>
      </c>
      <c r="J229" t="s">
        <v>208</v>
      </c>
    </row>
    <row r="230" spans="1:10" x14ac:dyDescent="0.2">
      <c r="A230" t="s">
        <v>839</v>
      </c>
      <c r="B230" t="s">
        <v>838</v>
      </c>
      <c r="C230" t="s">
        <v>24</v>
      </c>
      <c r="D230" s="21">
        <v>148.35</v>
      </c>
      <c r="E230" s="21">
        <v>121.64700000000001</v>
      </c>
      <c r="F230" s="11">
        <v>0.18</v>
      </c>
      <c r="G230" t="s">
        <v>28</v>
      </c>
      <c r="H230" t="s">
        <v>831</v>
      </c>
      <c r="I230" t="s">
        <v>562</v>
      </c>
      <c r="J230" t="s">
        <v>208</v>
      </c>
    </row>
    <row r="231" spans="1:10" x14ac:dyDescent="0.2">
      <c r="A231" t="s">
        <v>830</v>
      </c>
      <c r="B231" t="s">
        <v>829</v>
      </c>
      <c r="C231" t="s">
        <v>24</v>
      </c>
      <c r="D231" s="21">
        <v>70.95</v>
      </c>
      <c r="E231" s="21">
        <v>58.179000000000009</v>
      </c>
      <c r="F231" s="11">
        <v>0.18</v>
      </c>
      <c r="G231" t="s">
        <v>28</v>
      </c>
      <c r="H231" t="s">
        <v>244</v>
      </c>
      <c r="I231" t="s">
        <v>244</v>
      </c>
      <c r="J231" t="s">
        <v>208</v>
      </c>
    </row>
    <row r="232" spans="1:10" x14ac:dyDescent="0.2">
      <c r="A232" t="s">
        <v>828</v>
      </c>
      <c r="B232" t="s">
        <v>827</v>
      </c>
      <c r="C232" t="s">
        <v>24</v>
      </c>
      <c r="D232" s="21">
        <v>1720</v>
      </c>
      <c r="E232" s="21">
        <v>1410.4</v>
      </c>
      <c r="F232" s="11">
        <v>0.18</v>
      </c>
      <c r="G232" t="s">
        <v>28</v>
      </c>
      <c r="H232" t="s">
        <v>248</v>
      </c>
      <c r="I232" t="s">
        <v>244</v>
      </c>
      <c r="J232" t="s">
        <v>208</v>
      </c>
    </row>
    <row r="233" spans="1:10" x14ac:dyDescent="0.2">
      <c r="A233" t="s">
        <v>752</v>
      </c>
      <c r="B233" t="s">
        <v>751</v>
      </c>
      <c r="C233" t="s">
        <v>24</v>
      </c>
      <c r="D233" s="21">
        <v>185.97499999999999</v>
      </c>
      <c r="E233" s="21">
        <v>152.49950000000001</v>
      </c>
      <c r="F233" s="11">
        <v>0.18</v>
      </c>
      <c r="G233" t="s">
        <v>28</v>
      </c>
      <c r="H233" t="s">
        <v>175</v>
      </c>
      <c r="I233" t="s">
        <v>175</v>
      </c>
      <c r="J233" t="s">
        <v>208</v>
      </c>
    </row>
    <row r="234" spans="1:10" x14ac:dyDescent="0.2">
      <c r="A234" t="s">
        <v>643</v>
      </c>
      <c r="B234" t="s">
        <v>642</v>
      </c>
      <c r="C234" t="s">
        <v>24</v>
      </c>
      <c r="D234" s="21">
        <v>148.35</v>
      </c>
      <c r="E234" s="21">
        <v>121.64700000000001</v>
      </c>
      <c r="F234" s="11">
        <v>0.18</v>
      </c>
      <c r="G234" t="s">
        <v>28</v>
      </c>
      <c r="H234" t="s">
        <v>175</v>
      </c>
      <c r="I234" t="s">
        <v>175</v>
      </c>
      <c r="J234" t="s">
        <v>208</v>
      </c>
    </row>
    <row r="235" spans="1:10" x14ac:dyDescent="0.2">
      <c r="A235" t="s">
        <v>641</v>
      </c>
      <c r="B235" t="s">
        <v>640</v>
      </c>
      <c r="C235" t="s">
        <v>24</v>
      </c>
      <c r="D235" s="21">
        <v>148.35</v>
      </c>
      <c r="E235" s="21">
        <v>121.64700000000001</v>
      </c>
      <c r="F235" s="11">
        <v>0.18</v>
      </c>
      <c r="G235" t="s">
        <v>28</v>
      </c>
      <c r="H235" t="s">
        <v>175</v>
      </c>
      <c r="I235" t="s">
        <v>175</v>
      </c>
      <c r="J235" t="s">
        <v>208</v>
      </c>
    </row>
    <row r="236" spans="1:10" x14ac:dyDescent="0.2">
      <c r="A236" t="s">
        <v>589</v>
      </c>
      <c r="B236" t="s">
        <v>588</v>
      </c>
      <c r="C236" t="s">
        <v>24</v>
      </c>
      <c r="D236" s="21">
        <v>154.80000000000001</v>
      </c>
      <c r="E236" s="21">
        <v>126.93600000000002</v>
      </c>
      <c r="F236" s="11">
        <v>0.18</v>
      </c>
      <c r="G236" t="s">
        <v>28</v>
      </c>
      <c r="H236" t="s">
        <v>367</v>
      </c>
      <c r="I236" t="s">
        <v>585</v>
      </c>
      <c r="J236" t="s">
        <v>208</v>
      </c>
    </row>
    <row r="237" spans="1:10" x14ac:dyDescent="0.2">
      <c r="A237" t="s">
        <v>587</v>
      </c>
      <c r="B237" t="s">
        <v>586</v>
      </c>
      <c r="C237" t="s">
        <v>24</v>
      </c>
      <c r="D237" s="21">
        <v>154.80000000000001</v>
      </c>
      <c r="E237" s="21">
        <v>126.93600000000002</v>
      </c>
      <c r="F237" s="11">
        <v>0.18</v>
      </c>
      <c r="G237" t="s">
        <v>28</v>
      </c>
      <c r="H237" t="s">
        <v>367</v>
      </c>
      <c r="I237" t="s">
        <v>585</v>
      </c>
      <c r="J237" t="s">
        <v>208</v>
      </c>
    </row>
    <row r="238" spans="1:10" x14ac:dyDescent="0.2">
      <c r="A238" t="s">
        <v>584</v>
      </c>
      <c r="B238" t="s">
        <v>583</v>
      </c>
      <c r="C238" t="s">
        <v>24</v>
      </c>
      <c r="D238" s="21">
        <v>217.15</v>
      </c>
      <c r="E238" s="21">
        <v>178.06300000000002</v>
      </c>
      <c r="F238" s="11">
        <v>0.18</v>
      </c>
      <c r="G238" t="s">
        <v>28</v>
      </c>
      <c r="H238" t="s">
        <v>367</v>
      </c>
      <c r="I238" t="s">
        <v>566</v>
      </c>
      <c r="J238" t="s">
        <v>208</v>
      </c>
    </row>
    <row r="239" spans="1:10" x14ac:dyDescent="0.2">
      <c r="A239" t="s">
        <v>582</v>
      </c>
      <c r="B239" t="s">
        <v>581</v>
      </c>
      <c r="C239" t="s">
        <v>24</v>
      </c>
      <c r="D239" s="21">
        <v>217.15</v>
      </c>
      <c r="E239" s="21">
        <v>178.06300000000002</v>
      </c>
      <c r="F239" s="11">
        <v>0.18</v>
      </c>
      <c r="G239" t="s">
        <v>28</v>
      </c>
      <c r="H239" t="s">
        <v>367</v>
      </c>
      <c r="I239" t="s">
        <v>566</v>
      </c>
      <c r="J239" t="s">
        <v>208</v>
      </c>
    </row>
    <row r="240" spans="1:10" x14ac:dyDescent="0.2">
      <c r="A240" t="s">
        <v>580</v>
      </c>
      <c r="B240" t="s">
        <v>579</v>
      </c>
      <c r="C240" t="s">
        <v>24</v>
      </c>
      <c r="D240" s="21">
        <v>403.125</v>
      </c>
      <c r="E240" s="21">
        <v>330.5625</v>
      </c>
      <c r="F240" s="11">
        <v>0.18</v>
      </c>
      <c r="G240" t="s">
        <v>28</v>
      </c>
      <c r="H240" t="s">
        <v>367</v>
      </c>
      <c r="I240" t="s">
        <v>569</v>
      </c>
      <c r="J240" t="s">
        <v>208</v>
      </c>
    </row>
    <row r="241" spans="1:10" x14ac:dyDescent="0.2">
      <c r="A241" t="s">
        <v>578</v>
      </c>
      <c r="B241" t="s">
        <v>577</v>
      </c>
      <c r="C241" t="s">
        <v>24</v>
      </c>
      <c r="D241" s="21">
        <v>403.125</v>
      </c>
      <c r="E241" s="21">
        <v>330.5625</v>
      </c>
      <c r="F241" s="11">
        <v>0.18</v>
      </c>
      <c r="G241" t="s">
        <v>28</v>
      </c>
      <c r="H241" t="s">
        <v>367</v>
      </c>
      <c r="I241" t="s">
        <v>569</v>
      </c>
      <c r="J241" t="s">
        <v>208</v>
      </c>
    </row>
    <row r="242" spans="1:10" x14ac:dyDescent="0.2">
      <c r="A242" t="s">
        <v>576</v>
      </c>
      <c r="B242" t="s">
        <v>575</v>
      </c>
      <c r="C242" t="s">
        <v>24</v>
      </c>
      <c r="D242" s="21">
        <v>185.97499999999999</v>
      </c>
      <c r="E242" s="21">
        <v>152.49950000000001</v>
      </c>
      <c r="F242" s="11">
        <v>0.18</v>
      </c>
      <c r="G242" t="s">
        <v>28</v>
      </c>
      <c r="H242" t="s">
        <v>367</v>
      </c>
      <c r="I242" t="s">
        <v>572</v>
      </c>
      <c r="J242" t="s">
        <v>208</v>
      </c>
    </row>
    <row r="243" spans="1:10" x14ac:dyDescent="0.2">
      <c r="A243" t="s">
        <v>574</v>
      </c>
      <c r="B243" t="s">
        <v>573</v>
      </c>
      <c r="C243" t="s">
        <v>24</v>
      </c>
      <c r="D243" s="21">
        <v>205.32499999999999</v>
      </c>
      <c r="E243" s="21">
        <v>168.3665</v>
      </c>
      <c r="F243" s="11">
        <v>0.18</v>
      </c>
      <c r="G243" t="s">
        <v>28</v>
      </c>
      <c r="H243" t="s">
        <v>367</v>
      </c>
      <c r="I243" t="s">
        <v>572</v>
      </c>
      <c r="J243" t="s">
        <v>208</v>
      </c>
    </row>
    <row r="244" spans="1:10" x14ac:dyDescent="0.2">
      <c r="A244" t="s">
        <v>571</v>
      </c>
      <c r="B244" t="s">
        <v>570</v>
      </c>
      <c r="C244" t="s">
        <v>24</v>
      </c>
      <c r="D244" s="21">
        <v>217.15</v>
      </c>
      <c r="E244" s="21">
        <v>178.06300000000002</v>
      </c>
      <c r="F244" s="11">
        <v>0.18</v>
      </c>
      <c r="G244" t="s">
        <v>28</v>
      </c>
      <c r="H244" t="s">
        <v>367</v>
      </c>
      <c r="I244" t="s">
        <v>569</v>
      </c>
      <c r="J244" t="s">
        <v>208</v>
      </c>
    </row>
    <row r="245" spans="1:10" x14ac:dyDescent="0.2">
      <c r="A245" t="s">
        <v>568</v>
      </c>
      <c r="B245" t="s">
        <v>567</v>
      </c>
      <c r="C245" t="s">
        <v>24</v>
      </c>
      <c r="D245" s="21">
        <v>217.15</v>
      </c>
      <c r="E245" s="21">
        <v>178.06300000000002</v>
      </c>
      <c r="F245" s="11">
        <v>0.18</v>
      </c>
      <c r="G245" t="s">
        <v>28</v>
      </c>
      <c r="H245" t="s">
        <v>367</v>
      </c>
      <c r="I245" t="s">
        <v>566</v>
      </c>
      <c r="J245" t="s">
        <v>208</v>
      </c>
    </row>
    <row r="246" spans="1:10" x14ac:dyDescent="0.2">
      <c r="A246" t="s">
        <v>242</v>
      </c>
      <c r="B246" t="s">
        <v>241</v>
      </c>
      <c r="C246" t="s">
        <v>24</v>
      </c>
      <c r="D246" s="21">
        <v>62.35</v>
      </c>
      <c r="E246" s="21">
        <v>51.127000000000002</v>
      </c>
      <c r="F246" s="11">
        <v>0.18</v>
      </c>
      <c r="G246" t="s">
        <v>28</v>
      </c>
      <c r="H246" t="s">
        <v>175</v>
      </c>
      <c r="I246" t="s">
        <v>175</v>
      </c>
      <c r="J246" t="s">
        <v>208</v>
      </c>
    </row>
    <row r="247" spans="1:10" x14ac:dyDescent="0.2">
      <c r="A247" t="s">
        <v>240</v>
      </c>
      <c r="B247" t="s">
        <v>239</v>
      </c>
      <c r="C247" t="s">
        <v>24</v>
      </c>
      <c r="D247" s="21">
        <v>62.35</v>
      </c>
      <c r="E247" s="21">
        <v>51.127000000000002</v>
      </c>
      <c r="F247" s="11">
        <v>0.18</v>
      </c>
      <c r="G247" t="s">
        <v>28</v>
      </c>
      <c r="H247" t="s">
        <v>175</v>
      </c>
      <c r="I247" t="s">
        <v>175</v>
      </c>
      <c r="J247" t="s">
        <v>208</v>
      </c>
    </row>
    <row r="248" spans="1:10" x14ac:dyDescent="0.2">
      <c r="A248" t="s">
        <v>238</v>
      </c>
      <c r="B248" t="s">
        <v>237</v>
      </c>
      <c r="C248" t="s">
        <v>24</v>
      </c>
      <c r="D248" s="21">
        <v>62.35</v>
      </c>
      <c r="E248" s="21">
        <v>51.127000000000002</v>
      </c>
      <c r="F248" s="11">
        <v>0.18</v>
      </c>
      <c r="G248" t="s">
        <v>28</v>
      </c>
      <c r="H248" t="s">
        <v>175</v>
      </c>
      <c r="I248" t="s">
        <v>175</v>
      </c>
      <c r="J248" t="s">
        <v>208</v>
      </c>
    </row>
    <row r="249" spans="1:10" x14ac:dyDescent="0.2">
      <c r="A249" t="s">
        <v>236</v>
      </c>
      <c r="B249" t="s">
        <v>235</v>
      </c>
      <c r="C249" t="s">
        <v>24</v>
      </c>
      <c r="D249" s="21">
        <v>62.35</v>
      </c>
      <c r="E249" s="21">
        <v>51.127000000000002</v>
      </c>
      <c r="F249" s="11">
        <v>0.18</v>
      </c>
      <c r="G249" t="s">
        <v>28</v>
      </c>
      <c r="H249" t="s">
        <v>175</v>
      </c>
      <c r="I249" t="s">
        <v>175</v>
      </c>
      <c r="J249" t="s">
        <v>208</v>
      </c>
    </row>
    <row r="250" spans="1:10" x14ac:dyDescent="0.2">
      <c r="A250" t="s">
        <v>234</v>
      </c>
      <c r="B250" t="s">
        <v>233</v>
      </c>
      <c r="C250" t="s">
        <v>24</v>
      </c>
      <c r="D250" s="21">
        <v>62.35</v>
      </c>
      <c r="E250" s="21">
        <v>51.127000000000002</v>
      </c>
      <c r="F250" s="11">
        <v>0.18</v>
      </c>
      <c r="G250" t="s">
        <v>28</v>
      </c>
      <c r="H250" t="s">
        <v>175</v>
      </c>
      <c r="I250" t="s">
        <v>175</v>
      </c>
      <c r="J250" t="s">
        <v>208</v>
      </c>
    </row>
    <row r="251" spans="1:10" x14ac:dyDescent="0.2">
      <c r="A251" t="s">
        <v>232</v>
      </c>
      <c r="B251" t="s">
        <v>231</v>
      </c>
      <c r="C251" t="s">
        <v>24</v>
      </c>
      <c r="D251" s="21">
        <v>62.35</v>
      </c>
      <c r="E251" s="21">
        <v>51.127000000000002</v>
      </c>
      <c r="F251" s="11">
        <v>0.18</v>
      </c>
      <c r="G251" t="s">
        <v>28</v>
      </c>
      <c r="H251" t="s">
        <v>175</v>
      </c>
      <c r="I251" t="s">
        <v>175</v>
      </c>
      <c r="J251" t="s">
        <v>208</v>
      </c>
    </row>
    <row r="252" spans="1:10" x14ac:dyDescent="0.2">
      <c r="A252" t="s">
        <v>230</v>
      </c>
      <c r="B252" t="s">
        <v>229</v>
      </c>
      <c r="C252" t="s">
        <v>24</v>
      </c>
      <c r="D252" s="21">
        <v>62.35</v>
      </c>
      <c r="E252" s="21">
        <v>51.127000000000002</v>
      </c>
      <c r="F252" s="11">
        <v>0.18</v>
      </c>
      <c r="G252" t="s">
        <v>28</v>
      </c>
      <c r="H252" t="s">
        <v>175</v>
      </c>
      <c r="I252" t="s">
        <v>175</v>
      </c>
      <c r="J252" t="s">
        <v>208</v>
      </c>
    </row>
    <row r="253" spans="1:10" x14ac:dyDescent="0.2">
      <c r="A253" t="s">
        <v>228</v>
      </c>
      <c r="B253" t="s">
        <v>227</v>
      </c>
      <c r="C253" t="s">
        <v>24</v>
      </c>
      <c r="D253" s="21">
        <v>62.35</v>
      </c>
      <c r="E253" s="21">
        <v>51.127000000000002</v>
      </c>
      <c r="F253" s="11">
        <v>0.18</v>
      </c>
      <c r="G253" t="s">
        <v>28</v>
      </c>
      <c r="H253" t="s">
        <v>175</v>
      </c>
      <c r="I253" t="s">
        <v>175</v>
      </c>
      <c r="J253" t="s">
        <v>208</v>
      </c>
    </row>
    <row r="254" spans="1:10" x14ac:dyDescent="0.2">
      <c r="A254" t="s">
        <v>226</v>
      </c>
      <c r="B254" t="s">
        <v>225</v>
      </c>
      <c r="C254" t="s">
        <v>24</v>
      </c>
      <c r="D254" s="21">
        <v>62.35</v>
      </c>
      <c r="E254" s="21">
        <v>51.127000000000002</v>
      </c>
      <c r="F254" s="11">
        <v>0.18</v>
      </c>
      <c r="G254" t="s">
        <v>28</v>
      </c>
      <c r="H254" t="s">
        <v>175</v>
      </c>
      <c r="I254" t="s">
        <v>175</v>
      </c>
      <c r="J254" t="s">
        <v>208</v>
      </c>
    </row>
    <row r="255" spans="1:10" x14ac:dyDescent="0.2">
      <c r="A255" t="s">
        <v>222</v>
      </c>
      <c r="B255" t="s">
        <v>221</v>
      </c>
      <c r="C255" t="s">
        <v>24</v>
      </c>
      <c r="D255" s="21">
        <v>62.35</v>
      </c>
      <c r="E255" s="21">
        <v>51.127000000000002</v>
      </c>
      <c r="F255" s="11">
        <v>0.18</v>
      </c>
      <c r="G255" t="s">
        <v>28</v>
      </c>
      <c r="H255" t="s">
        <v>175</v>
      </c>
      <c r="I255" t="s">
        <v>175</v>
      </c>
      <c r="J255" t="s">
        <v>208</v>
      </c>
    </row>
    <row r="256" spans="1:10" x14ac:dyDescent="0.2">
      <c r="A256" t="s">
        <v>220</v>
      </c>
      <c r="B256" t="s">
        <v>219</v>
      </c>
      <c r="C256" t="s">
        <v>24</v>
      </c>
      <c r="D256" s="21">
        <v>62.35</v>
      </c>
      <c r="E256" s="21">
        <v>51.127000000000002</v>
      </c>
      <c r="F256" s="11">
        <v>0.18</v>
      </c>
      <c r="G256" t="s">
        <v>28</v>
      </c>
      <c r="H256" t="s">
        <v>175</v>
      </c>
      <c r="I256" t="s">
        <v>175</v>
      </c>
      <c r="J256" t="s">
        <v>208</v>
      </c>
    </row>
    <row r="257" spans="1:10" x14ac:dyDescent="0.2">
      <c r="A257" t="s">
        <v>216</v>
      </c>
      <c r="B257" t="s">
        <v>215</v>
      </c>
      <c r="C257" t="s">
        <v>24</v>
      </c>
      <c r="D257" s="21">
        <v>62.35</v>
      </c>
      <c r="E257" s="21">
        <v>51.127000000000002</v>
      </c>
      <c r="F257" s="11">
        <v>0.18</v>
      </c>
      <c r="G257" t="s">
        <v>28</v>
      </c>
      <c r="H257" t="s">
        <v>175</v>
      </c>
      <c r="I257" t="s">
        <v>175</v>
      </c>
      <c r="J257" t="s">
        <v>208</v>
      </c>
    </row>
    <row r="258" spans="1:10" x14ac:dyDescent="0.2">
      <c r="A258" t="s">
        <v>214</v>
      </c>
      <c r="B258" t="s">
        <v>213</v>
      </c>
      <c r="C258" t="s">
        <v>24</v>
      </c>
      <c r="D258" s="21">
        <v>62.35</v>
      </c>
      <c r="E258" s="21">
        <v>51.127000000000002</v>
      </c>
      <c r="F258" s="11">
        <v>0.18</v>
      </c>
      <c r="G258" t="s">
        <v>28</v>
      </c>
      <c r="H258" t="s">
        <v>175</v>
      </c>
      <c r="I258" t="s">
        <v>175</v>
      </c>
      <c r="J258" t="s">
        <v>208</v>
      </c>
    </row>
    <row r="259" spans="1:10" x14ac:dyDescent="0.2">
      <c r="A259" t="s">
        <v>212</v>
      </c>
      <c r="B259" t="s">
        <v>211</v>
      </c>
      <c r="C259" t="s">
        <v>24</v>
      </c>
      <c r="D259" s="21">
        <v>63.424999999999997</v>
      </c>
      <c r="E259" s="21">
        <v>52.008500000000005</v>
      </c>
      <c r="F259" s="11">
        <v>0.18</v>
      </c>
      <c r="G259" t="s">
        <v>28</v>
      </c>
      <c r="H259" t="s">
        <v>175</v>
      </c>
      <c r="I259" t="s">
        <v>175</v>
      </c>
      <c r="J259" t="s">
        <v>208</v>
      </c>
    </row>
    <row r="260" spans="1:10" x14ac:dyDescent="0.2">
      <c r="A260" t="s">
        <v>210</v>
      </c>
      <c r="B260" t="s">
        <v>209</v>
      </c>
      <c r="C260" t="s">
        <v>24</v>
      </c>
      <c r="D260" s="21">
        <v>62.35</v>
      </c>
      <c r="E260" s="21">
        <v>51.127000000000002</v>
      </c>
      <c r="F260" s="11">
        <v>0.18</v>
      </c>
      <c r="G260" t="s">
        <v>28</v>
      </c>
      <c r="H260" t="s">
        <v>175</v>
      </c>
      <c r="I260" t="s">
        <v>175</v>
      </c>
      <c r="J260" t="s">
        <v>208</v>
      </c>
    </row>
    <row r="261" spans="1:10" x14ac:dyDescent="0.2">
      <c r="A261" t="s">
        <v>915</v>
      </c>
      <c r="B261" t="s">
        <v>914</v>
      </c>
      <c r="C261" t="s">
        <v>24</v>
      </c>
      <c r="D261" s="21">
        <v>274.125</v>
      </c>
      <c r="E261" s="21">
        <v>233.00624999999999</v>
      </c>
      <c r="F261" s="11">
        <v>0.15</v>
      </c>
      <c r="G261" t="s">
        <v>28</v>
      </c>
      <c r="H261" t="s">
        <v>563</v>
      </c>
      <c r="I261" t="s">
        <v>538</v>
      </c>
      <c r="J261" t="s">
        <v>667</v>
      </c>
    </row>
    <row r="262" spans="1:10" x14ac:dyDescent="0.2">
      <c r="A262" t="s">
        <v>670</v>
      </c>
      <c r="B262" t="s">
        <v>669</v>
      </c>
      <c r="C262" t="s">
        <v>24</v>
      </c>
      <c r="D262" s="21">
        <v>607.375</v>
      </c>
      <c r="E262" s="21">
        <v>516.26874999999995</v>
      </c>
      <c r="F262" s="11">
        <v>0.15</v>
      </c>
      <c r="G262" t="s">
        <v>28</v>
      </c>
      <c r="H262" t="s">
        <v>538</v>
      </c>
      <c r="I262" t="s">
        <v>668</v>
      </c>
      <c r="J262" t="s">
        <v>667</v>
      </c>
    </row>
    <row r="263" spans="1:10" x14ac:dyDescent="0.2">
      <c r="A263" t="s">
        <v>673</v>
      </c>
      <c r="B263" t="s">
        <v>672</v>
      </c>
      <c r="C263" t="s">
        <v>24</v>
      </c>
      <c r="D263" s="21">
        <v>470.85</v>
      </c>
      <c r="E263" s="21">
        <v>386.09700000000004</v>
      </c>
      <c r="F263" s="11">
        <v>0.18</v>
      </c>
      <c r="G263" t="s">
        <v>28</v>
      </c>
      <c r="H263" t="s">
        <v>538</v>
      </c>
      <c r="I263" t="s">
        <v>671</v>
      </c>
      <c r="J263" t="s">
        <v>494</v>
      </c>
    </row>
    <row r="264" spans="1:10" x14ac:dyDescent="0.2">
      <c r="A264" t="s">
        <v>666</v>
      </c>
      <c r="B264" t="s">
        <v>665</v>
      </c>
      <c r="C264" t="s">
        <v>24</v>
      </c>
      <c r="D264" s="21">
        <v>598.77499999999998</v>
      </c>
      <c r="E264" s="21">
        <v>490.99549999999999</v>
      </c>
      <c r="F264" s="11">
        <v>0.18</v>
      </c>
      <c r="G264" t="s">
        <v>28</v>
      </c>
      <c r="H264" t="s">
        <v>248</v>
      </c>
      <c r="I264" t="s">
        <v>244</v>
      </c>
      <c r="J264" t="s">
        <v>664</v>
      </c>
    </row>
    <row r="265" spans="1:10" x14ac:dyDescent="0.2">
      <c r="A265" t="s">
        <v>1064</v>
      </c>
      <c r="B265" t="s">
        <v>1063</v>
      </c>
      <c r="C265" t="s">
        <v>24</v>
      </c>
      <c r="D265" s="21">
        <v>1028.7750000000001</v>
      </c>
      <c r="E265" s="21">
        <v>843.59550000000013</v>
      </c>
      <c r="F265" s="11">
        <v>0.18</v>
      </c>
      <c r="G265" t="s">
        <v>28</v>
      </c>
      <c r="H265" t="s">
        <v>563</v>
      </c>
      <c r="I265" t="s">
        <v>562</v>
      </c>
      <c r="J265" t="s">
        <v>261</v>
      </c>
    </row>
    <row r="266" spans="1:10" x14ac:dyDescent="0.2">
      <c r="A266" t="s">
        <v>1062</v>
      </c>
      <c r="B266" t="s">
        <v>1061</v>
      </c>
      <c r="C266" t="s">
        <v>24</v>
      </c>
      <c r="D266" s="21">
        <v>1028.7750000000001</v>
      </c>
      <c r="E266" s="21">
        <v>843.59550000000013</v>
      </c>
      <c r="F266" s="11">
        <v>0.18</v>
      </c>
      <c r="G266" t="s">
        <v>28</v>
      </c>
      <c r="H266" t="s">
        <v>563</v>
      </c>
      <c r="I266" t="s">
        <v>562</v>
      </c>
      <c r="J266" t="s">
        <v>261</v>
      </c>
    </row>
    <row r="267" spans="1:10" x14ac:dyDescent="0.2">
      <c r="A267" t="s">
        <v>1054</v>
      </c>
      <c r="B267" t="s">
        <v>1053</v>
      </c>
      <c r="C267" t="s">
        <v>24</v>
      </c>
      <c r="D267" s="21">
        <v>578.35</v>
      </c>
      <c r="E267" s="21">
        <v>474.24700000000007</v>
      </c>
      <c r="F267" s="11">
        <v>0.18</v>
      </c>
      <c r="G267" t="s">
        <v>28</v>
      </c>
      <c r="H267" t="s">
        <v>563</v>
      </c>
      <c r="I267" t="s">
        <v>538</v>
      </c>
      <c r="J267" t="s">
        <v>261</v>
      </c>
    </row>
    <row r="268" spans="1:10" x14ac:dyDescent="0.2">
      <c r="A268" t="s">
        <v>1050</v>
      </c>
      <c r="B268" t="s">
        <v>1049</v>
      </c>
      <c r="C268" t="s">
        <v>24</v>
      </c>
      <c r="D268" s="21">
        <v>2186.5500000000002</v>
      </c>
      <c r="E268" s="21">
        <v>1792.9710000000002</v>
      </c>
      <c r="F268" s="11">
        <v>0.18</v>
      </c>
      <c r="G268" t="s">
        <v>28</v>
      </c>
      <c r="H268" t="s">
        <v>563</v>
      </c>
      <c r="I268" t="s">
        <v>562</v>
      </c>
      <c r="J268" t="s">
        <v>261</v>
      </c>
    </row>
    <row r="269" spans="1:10" x14ac:dyDescent="0.2">
      <c r="A269" t="s">
        <v>1015</v>
      </c>
      <c r="B269" t="s">
        <v>1014</v>
      </c>
      <c r="C269" t="s">
        <v>24</v>
      </c>
      <c r="D269" s="21">
        <v>142.97499999999999</v>
      </c>
      <c r="E269" s="21">
        <v>117.23950000000001</v>
      </c>
      <c r="F269" s="11">
        <v>0.18</v>
      </c>
      <c r="G269" t="s">
        <v>28</v>
      </c>
      <c r="H269" t="s">
        <v>504</v>
      </c>
      <c r="I269" t="s">
        <v>244</v>
      </c>
      <c r="J269" t="s">
        <v>261</v>
      </c>
    </row>
    <row r="270" spans="1:10" x14ac:dyDescent="0.2">
      <c r="A270" t="s">
        <v>974</v>
      </c>
      <c r="B270" t="s">
        <v>973</v>
      </c>
      <c r="C270" t="s">
        <v>24</v>
      </c>
      <c r="D270" s="21">
        <v>298.85000000000002</v>
      </c>
      <c r="E270" s="21">
        <v>245.05700000000004</v>
      </c>
      <c r="F270" s="11">
        <v>0.18</v>
      </c>
      <c r="G270" t="s">
        <v>28</v>
      </c>
      <c r="H270" t="s">
        <v>563</v>
      </c>
      <c r="I270" t="s">
        <v>538</v>
      </c>
      <c r="J270" t="s">
        <v>261</v>
      </c>
    </row>
    <row r="271" spans="1:10" x14ac:dyDescent="0.2">
      <c r="A271" t="s">
        <v>970</v>
      </c>
      <c r="B271" t="s">
        <v>969</v>
      </c>
      <c r="C271" t="s">
        <v>24</v>
      </c>
      <c r="D271" s="21">
        <v>1090.05</v>
      </c>
      <c r="E271" s="21">
        <v>893.84100000000001</v>
      </c>
      <c r="F271" s="11">
        <v>0.18</v>
      </c>
      <c r="G271" t="s">
        <v>28</v>
      </c>
      <c r="H271" t="s">
        <v>563</v>
      </c>
      <c r="I271" t="s">
        <v>562</v>
      </c>
      <c r="J271" t="s">
        <v>261</v>
      </c>
    </row>
    <row r="272" spans="1:10" x14ac:dyDescent="0.2">
      <c r="A272" t="s">
        <v>968</v>
      </c>
      <c r="B272" t="s">
        <v>967</v>
      </c>
      <c r="C272" t="s">
        <v>24</v>
      </c>
      <c r="D272" s="21">
        <v>1090.05</v>
      </c>
      <c r="E272" s="21">
        <v>893.84100000000001</v>
      </c>
      <c r="F272" s="11">
        <v>0.18</v>
      </c>
      <c r="G272" t="s">
        <v>28</v>
      </c>
      <c r="H272" t="s">
        <v>563</v>
      </c>
      <c r="I272" t="s">
        <v>562</v>
      </c>
      <c r="J272" t="s">
        <v>261</v>
      </c>
    </row>
    <row r="273" spans="1:10" x14ac:dyDescent="0.2">
      <c r="A273" t="s">
        <v>966</v>
      </c>
      <c r="B273" t="s">
        <v>965</v>
      </c>
      <c r="C273" t="s">
        <v>24</v>
      </c>
      <c r="D273" s="21">
        <v>2186.5500000000002</v>
      </c>
      <c r="E273" s="21">
        <v>1792.9710000000002</v>
      </c>
      <c r="F273" s="11">
        <v>0.18</v>
      </c>
      <c r="G273" t="s">
        <v>28</v>
      </c>
      <c r="H273" t="s">
        <v>563</v>
      </c>
      <c r="I273" t="s">
        <v>562</v>
      </c>
      <c r="J273" t="s">
        <v>261</v>
      </c>
    </row>
    <row r="274" spans="1:10" x14ac:dyDescent="0.2">
      <c r="A274" t="s">
        <v>900</v>
      </c>
      <c r="B274" t="s">
        <v>899</v>
      </c>
      <c r="C274" t="s">
        <v>24</v>
      </c>
      <c r="D274" s="21">
        <v>359.05</v>
      </c>
      <c r="E274" s="21">
        <v>294.42100000000005</v>
      </c>
      <c r="F274" s="11">
        <v>0.18</v>
      </c>
      <c r="G274" t="s">
        <v>28</v>
      </c>
      <c r="H274" t="s">
        <v>563</v>
      </c>
      <c r="I274" t="s">
        <v>538</v>
      </c>
      <c r="J274" t="s">
        <v>261</v>
      </c>
    </row>
    <row r="275" spans="1:10" x14ac:dyDescent="0.2">
      <c r="A275" t="s">
        <v>898</v>
      </c>
      <c r="B275" t="s">
        <v>897</v>
      </c>
      <c r="C275" t="s">
        <v>24</v>
      </c>
      <c r="D275" s="21">
        <v>420.32499999999999</v>
      </c>
      <c r="E275" s="21">
        <v>344.66650000000004</v>
      </c>
      <c r="F275" s="11">
        <v>0.18</v>
      </c>
      <c r="G275" t="s">
        <v>28</v>
      </c>
      <c r="H275" t="s">
        <v>563</v>
      </c>
      <c r="I275" t="s">
        <v>538</v>
      </c>
      <c r="J275" t="s">
        <v>261</v>
      </c>
    </row>
    <row r="276" spans="1:10" x14ac:dyDescent="0.2">
      <c r="A276" t="s">
        <v>896</v>
      </c>
      <c r="B276" t="s">
        <v>895</v>
      </c>
      <c r="C276" t="s">
        <v>24</v>
      </c>
      <c r="D276" s="21">
        <v>420.32499999999999</v>
      </c>
      <c r="E276" s="21">
        <v>344.66650000000004</v>
      </c>
      <c r="F276" s="11">
        <v>0.18</v>
      </c>
      <c r="G276" t="s">
        <v>28</v>
      </c>
      <c r="H276" t="s">
        <v>563</v>
      </c>
      <c r="I276" t="s">
        <v>538</v>
      </c>
      <c r="J276" t="s">
        <v>261</v>
      </c>
    </row>
    <row r="277" spans="1:10" x14ac:dyDescent="0.2">
      <c r="A277" t="s">
        <v>894</v>
      </c>
      <c r="B277" t="s">
        <v>893</v>
      </c>
      <c r="C277" t="s">
        <v>24</v>
      </c>
      <c r="D277" s="21">
        <v>481.6</v>
      </c>
      <c r="E277" s="21">
        <v>394.91200000000003</v>
      </c>
      <c r="F277" s="11">
        <v>0.18</v>
      </c>
      <c r="G277" t="s">
        <v>28</v>
      </c>
      <c r="H277" t="s">
        <v>563</v>
      </c>
      <c r="I277" t="s">
        <v>538</v>
      </c>
      <c r="J277" t="s">
        <v>261</v>
      </c>
    </row>
    <row r="278" spans="1:10" x14ac:dyDescent="0.2">
      <c r="A278" t="s">
        <v>892</v>
      </c>
      <c r="B278" t="s">
        <v>891</v>
      </c>
      <c r="C278" t="s">
        <v>24</v>
      </c>
      <c r="D278" s="21">
        <v>724.55</v>
      </c>
      <c r="E278" s="21">
        <v>594.13099999999997</v>
      </c>
      <c r="F278" s="11">
        <v>0.18</v>
      </c>
      <c r="G278" t="s">
        <v>28</v>
      </c>
      <c r="H278" t="s">
        <v>563</v>
      </c>
      <c r="I278" t="s">
        <v>538</v>
      </c>
      <c r="J278" t="s">
        <v>261</v>
      </c>
    </row>
    <row r="279" spans="1:10" x14ac:dyDescent="0.2">
      <c r="A279" t="s">
        <v>890</v>
      </c>
      <c r="B279" t="s">
        <v>889</v>
      </c>
      <c r="C279" t="s">
        <v>24</v>
      </c>
      <c r="D279" s="21">
        <v>785.82500000000005</v>
      </c>
      <c r="E279" s="21">
        <v>644.37650000000008</v>
      </c>
      <c r="F279" s="11">
        <v>0.18</v>
      </c>
      <c r="G279" t="s">
        <v>28</v>
      </c>
      <c r="H279" t="s">
        <v>563</v>
      </c>
      <c r="I279" t="s">
        <v>538</v>
      </c>
      <c r="J279" t="s">
        <v>261</v>
      </c>
    </row>
    <row r="280" spans="1:10" x14ac:dyDescent="0.2">
      <c r="A280" t="s">
        <v>880</v>
      </c>
      <c r="B280" t="s">
        <v>879</v>
      </c>
      <c r="C280" t="s">
        <v>24</v>
      </c>
      <c r="D280" s="21">
        <v>298.85000000000002</v>
      </c>
      <c r="E280" s="21">
        <v>245.05700000000004</v>
      </c>
      <c r="F280" s="11">
        <v>0.18</v>
      </c>
      <c r="G280" t="s">
        <v>28</v>
      </c>
      <c r="H280" t="s">
        <v>563</v>
      </c>
      <c r="I280" t="s">
        <v>538</v>
      </c>
      <c r="J280" t="s">
        <v>261</v>
      </c>
    </row>
    <row r="281" spans="1:10" x14ac:dyDescent="0.2">
      <c r="A281" t="s">
        <v>878</v>
      </c>
      <c r="B281" t="s">
        <v>877</v>
      </c>
      <c r="C281" t="s">
        <v>24</v>
      </c>
      <c r="D281" s="21">
        <v>359.05</v>
      </c>
      <c r="E281" s="21">
        <v>294.42100000000005</v>
      </c>
      <c r="F281" s="11">
        <v>0.18</v>
      </c>
      <c r="G281" t="s">
        <v>28</v>
      </c>
      <c r="H281" t="s">
        <v>563</v>
      </c>
      <c r="I281" t="s">
        <v>538</v>
      </c>
      <c r="J281" t="s">
        <v>261</v>
      </c>
    </row>
    <row r="282" spans="1:10" x14ac:dyDescent="0.2">
      <c r="A282" t="s">
        <v>876</v>
      </c>
      <c r="B282" t="s">
        <v>875</v>
      </c>
      <c r="C282" t="s">
        <v>24</v>
      </c>
      <c r="D282" s="21">
        <v>1090.05</v>
      </c>
      <c r="E282" s="21">
        <v>893.84100000000001</v>
      </c>
      <c r="F282" s="11">
        <v>0.18</v>
      </c>
      <c r="G282" t="s">
        <v>28</v>
      </c>
      <c r="H282" t="s">
        <v>563</v>
      </c>
      <c r="I282" t="s">
        <v>861</v>
      </c>
      <c r="J282" t="s">
        <v>261</v>
      </c>
    </row>
    <row r="283" spans="1:10" x14ac:dyDescent="0.2">
      <c r="A283" t="s">
        <v>874</v>
      </c>
      <c r="B283" t="s">
        <v>873</v>
      </c>
      <c r="C283" t="s">
        <v>24</v>
      </c>
      <c r="D283" s="21">
        <v>1334.075</v>
      </c>
      <c r="E283" s="21">
        <v>1093.9415000000001</v>
      </c>
      <c r="F283" s="11">
        <v>0.18</v>
      </c>
      <c r="G283" t="s">
        <v>28</v>
      </c>
      <c r="H283" t="s">
        <v>563</v>
      </c>
      <c r="I283" t="s">
        <v>861</v>
      </c>
      <c r="J283" t="s">
        <v>261</v>
      </c>
    </row>
    <row r="284" spans="1:10" x14ac:dyDescent="0.2">
      <c r="A284" t="s">
        <v>872</v>
      </c>
      <c r="B284" t="s">
        <v>871</v>
      </c>
      <c r="C284" t="s">
        <v>24</v>
      </c>
      <c r="D284" s="21">
        <v>1211.5250000000001</v>
      </c>
      <c r="E284" s="21">
        <v>993.45050000000015</v>
      </c>
      <c r="F284" s="11">
        <v>0.18</v>
      </c>
      <c r="G284" t="s">
        <v>28</v>
      </c>
      <c r="H284" t="s">
        <v>563</v>
      </c>
      <c r="I284" t="s">
        <v>861</v>
      </c>
      <c r="J284" t="s">
        <v>261</v>
      </c>
    </row>
    <row r="285" spans="1:10" x14ac:dyDescent="0.2">
      <c r="A285" t="s">
        <v>870</v>
      </c>
      <c r="B285" t="s">
        <v>869</v>
      </c>
      <c r="C285" t="s">
        <v>24</v>
      </c>
      <c r="D285" s="21">
        <v>1455.55</v>
      </c>
      <c r="E285" s="21">
        <v>1193.5510000000002</v>
      </c>
      <c r="F285" s="11">
        <v>0.18</v>
      </c>
      <c r="G285" t="s">
        <v>28</v>
      </c>
      <c r="H285" t="s">
        <v>563</v>
      </c>
      <c r="I285" t="s">
        <v>861</v>
      </c>
      <c r="J285" t="s">
        <v>261</v>
      </c>
    </row>
    <row r="286" spans="1:10" x14ac:dyDescent="0.2">
      <c r="A286" t="s">
        <v>863</v>
      </c>
      <c r="B286" t="s">
        <v>862</v>
      </c>
      <c r="C286" t="s">
        <v>24</v>
      </c>
      <c r="D286" s="21">
        <v>1126.5999999999999</v>
      </c>
      <c r="E286" s="21">
        <v>923.81200000000001</v>
      </c>
      <c r="F286" s="11">
        <v>0.18</v>
      </c>
      <c r="G286" t="s">
        <v>28</v>
      </c>
      <c r="H286" t="s">
        <v>563</v>
      </c>
      <c r="I286" t="s">
        <v>861</v>
      </c>
      <c r="J286" t="s">
        <v>261</v>
      </c>
    </row>
    <row r="287" spans="1:10" x14ac:dyDescent="0.2">
      <c r="A287" t="s">
        <v>655</v>
      </c>
      <c r="B287" t="s">
        <v>654</v>
      </c>
      <c r="C287" t="s">
        <v>24</v>
      </c>
      <c r="D287" s="21">
        <v>1362.0250000000001</v>
      </c>
      <c r="E287" s="21">
        <v>1116.8605000000002</v>
      </c>
      <c r="F287" s="11">
        <v>0.18</v>
      </c>
      <c r="G287" t="s">
        <v>28</v>
      </c>
      <c r="H287" t="s">
        <v>248</v>
      </c>
      <c r="I287" t="s">
        <v>244</v>
      </c>
      <c r="J287" t="s">
        <v>261</v>
      </c>
    </row>
    <row r="288" spans="1:10" x14ac:dyDescent="0.2">
      <c r="A288" t="s">
        <v>624</v>
      </c>
      <c r="B288" t="s">
        <v>623</v>
      </c>
      <c r="C288" t="s">
        <v>24</v>
      </c>
      <c r="D288" s="21">
        <v>543.95000000000005</v>
      </c>
      <c r="E288" s="21">
        <v>446.03900000000004</v>
      </c>
      <c r="F288" s="11">
        <v>0.18</v>
      </c>
      <c r="G288" t="s">
        <v>28</v>
      </c>
      <c r="H288" t="s">
        <v>538</v>
      </c>
      <c r="I288" t="s">
        <v>244</v>
      </c>
      <c r="J288" t="s">
        <v>261</v>
      </c>
    </row>
    <row r="289" spans="1:10" x14ac:dyDescent="0.2">
      <c r="A289" t="s">
        <v>603</v>
      </c>
      <c r="B289" t="s">
        <v>602</v>
      </c>
      <c r="C289" t="s">
        <v>24</v>
      </c>
      <c r="D289" s="21">
        <v>381.625</v>
      </c>
      <c r="E289" s="21">
        <v>312.9325</v>
      </c>
      <c r="F289" s="11">
        <v>0.18</v>
      </c>
      <c r="G289" t="s">
        <v>28</v>
      </c>
      <c r="H289" t="s">
        <v>538</v>
      </c>
      <c r="I289" t="s">
        <v>244</v>
      </c>
      <c r="J289" t="s">
        <v>261</v>
      </c>
    </row>
    <row r="290" spans="1:10" x14ac:dyDescent="0.2">
      <c r="A290" t="s">
        <v>503</v>
      </c>
      <c r="B290" t="s">
        <v>502</v>
      </c>
      <c r="C290" t="s">
        <v>24</v>
      </c>
      <c r="D290" s="21">
        <v>45.15</v>
      </c>
      <c r="E290" s="21">
        <v>37.023000000000003</v>
      </c>
      <c r="F290" s="11">
        <v>0.18</v>
      </c>
      <c r="G290" t="s">
        <v>28</v>
      </c>
      <c r="H290" t="s">
        <v>501</v>
      </c>
      <c r="I290" t="s">
        <v>501</v>
      </c>
      <c r="J290" t="s">
        <v>261</v>
      </c>
    </row>
    <row r="291" spans="1:10" x14ac:dyDescent="0.2">
      <c r="A291" t="s">
        <v>500</v>
      </c>
      <c r="B291" t="s">
        <v>499</v>
      </c>
      <c r="C291" t="s">
        <v>24</v>
      </c>
      <c r="D291" s="21">
        <v>633.17499999999995</v>
      </c>
      <c r="E291" s="21">
        <v>519.20349999999996</v>
      </c>
      <c r="F291" s="11">
        <v>0.18</v>
      </c>
      <c r="G291" t="s">
        <v>28</v>
      </c>
      <c r="H291" t="s">
        <v>35</v>
      </c>
      <c r="I291" t="s">
        <v>35</v>
      </c>
      <c r="J291" t="s">
        <v>261</v>
      </c>
    </row>
    <row r="292" spans="1:10" x14ac:dyDescent="0.2">
      <c r="A292" t="s">
        <v>308</v>
      </c>
      <c r="B292" t="s">
        <v>307</v>
      </c>
      <c r="C292" t="s">
        <v>24</v>
      </c>
      <c r="D292" s="21">
        <v>33.325000000000003</v>
      </c>
      <c r="E292" s="21">
        <v>27.326500000000003</v>
      </c>
      <c r="F292" s="11">
        <v>0.18</v>
      </c>
      <c r="G292" t="s">
        <v>28</v>
      </c>
      <c r="H292" t="s">
        <v>244</v>
      </c>
      <c r="I292" t="s">
        <v>256</v>
      </c>
      <c r="J292" t="s">
        <v>261</v>
      </c>
    </row>
    <row r="293" spans="1:10" x14ac:dyDescent="0.2">
      <c r="A293" t="s">
        <v>306</v>
      </c>
      <c r="B293" t="s">
        <v>305</v>
      </c>
      <c r="C293" t="s">
        <v>24</v>
      </c>
      <c r="D293" s="21">
        <v>33.325000000000003</v>
      </c>
      <c r="E293" s="21">
        <v>27.326500000000003</v>
      </c>
      <c r="F293" s="11">
        <v>0.18</v>
      </c>
      <c r="G293" t="s">
        <v>28</v>
      </c>
      <c r="H293" t="s">
        <v>244</v>
      </c>
      <c r="I293" t="s">
        <v>256</v>
      </c>
      <c r="J293" t="s">
        <v>261</v>
      </c>
    </row>
    <row r="294" spans="1:10" x14ac:dyDescent="0.2">
      <c r="A294" t="s">
        <v>271</v>
      </c>
      <c r="B294" t="s">
        <v>270</v>
      </c>
      <c r="C294" t="s">
        <v>24</v>
      </c>
      <c r="D294" s="21">
        <v>33.325000000000003</v>
      </c>
      <c r="E294" s="21">
        <v>27.326500000000003</v>
      </c>
      <c r="F294" s="11">
        <v>0.18</v>
      </c>
      <c r="G294" t="s">
        <v>28</v>
      </c>
      <c r="H294" t="s">
        <v>244</v>
      </c>
      <c r="I294" t="s">
        <v>262</v>
      </c>
      <c r="J294" t="s">
        <v>261</v>
      </c>
    </row>
    <row r="295" spans="1:10" x14ac:dyDescent="0.2">
      <c r="A295" t="s">
        <v>264</v>
      </c>
      <c r="B295" t="s">
        <v>263</v>
      </c>
      <c r="C295" t="s">
        <v>24</v>
      </c>
      <c r="D295" s="21">
        <v>33.325000000000003</v>
      </c>
      <c r="E295" s="21">
        <v>27.326500000000003</v>
      </c>
      <c r="F295" s="11">
        <v>0.18</v>
      </c>
      <c r="G295" t="s">
        <v>28</v>
      </c>
      <c r="H295" t="s">
        <v>244</v>
      </c>
      <c r="I295" t="s">
        <v>262</v>
      </c>
      <c r="J295" t="s">
        <v>261</v>
      </c>
    </row>
    <row r="296" spans="1:10" x14ac:dyDescent="0.2">
      <c r="A296" t="s">
        <v>868</v>
      </c>
      <c r="B296" t="s">
        <v>867</v>
      </c>
      <c r="C296" t="s">
        <v>24</v>
      </c>
      <c r="D296" s="21">
        <v>338.625</v>
      </c>
      <c r="E296" s="21">
        <v>277.67250000000001</v>
      </c>
      <c r="F296" s="11">
        <v>0.18</v>
      </c>
      <c r="G296" t="s">
        <v>28</v>
      </c>
      <c r="H296" t="s">
        <v>538</v>
      </c>
      <c r="I296" t="s">
        <v>671</v>
      </c>
      <c r="J296" t="s">
        <v>866</v>
      </c>
    </row>
    <row r="297" spans="1:10" x14ac:dyDescent="0.2">
      <c r="A297" t="s">
        <v>513</v>
      </c>
      <c r="B297" t="s">
        <v>512</v>
      </c>
      <c r="C297" t="s">
        <v>24</v>
      </c>
      <c r="D297" s="21">
        <v>13391.275</v>
      </c>
      <c r="E297" s="21">
        <v>13123.449499999999</v>
      </c>
      <c r="F297" s="11">
        <v>0.02</v>
      </c>
      <c r="G297" t="s">
        <v>511</v>
      </c>
      <c r="H297" t="s">
        <v>247</v>
      </c>
      <c r="I297" t="s">
        <v>510</v>
      </c>
      <c r="J297" t="s">
        <v>247</v>
      </c>
    </row>
    <row r="298" spans="1:10" x14ac:dyDescent="0.2">
      <c r="A298" t="s">
        <v>132</v>
      </c>
      <c r="B298" t="s">
        <v>133</v>
      </c>
      <c r="C298" t="s">
        <v>24</v>
      </c>
      <c r="D298" s="21">
        <v>2518.7249999999999</v>
      </c>
      <c r="E298" s="21">
        <v>1763.1074999999998</v>
      </c>
      <c r="F298" s="11">
        <v>0.3</v>
      </c>
      <c r="G298" t="s">
        <v>134</v>
      </c>
      <c r="H298" t="s">
        <v>29</v>
      </c>
      <c r="I298" t="s">
        <v>135</v>
      </c>
      <c r="J298" t="s">
        <v>29</v>
      </c>
    </row>
    <row r="299" spans="1:10" x14ac:dyDescent="0.2">
      <c r="A299" t="s">
        <v>136</v>
      </c>
      <c r="B299" t="s">
        <v>137</v>
      </c>
      <c r="C299" t="s">
        <v>24</v>
      </c>
      <c r="D299" s="21">
        <v>2667.0749999999998</v>
      </c>
      <c r="E299" s="21">
        <v>1866.9524999999996</v>
      </c>
      <c r="F299" s="11">
        <v>0.3</v>
      </c>
      <c r="G299" t="s">
        <v>134</v>
      </c>
      <c r="H299" t="s">
        <v>29</v>
      </c>
      <c r="I299" t="s">
        <v>135</v>
      </c>
      <c r="J299" t="s">
        <v>29</v>
      </c>
    </row>
    <row r="300" spans="1:10" x14ac:dyDescent="0.2">
      <c r="A300" t="s">
        <v>138</v>
      </c>
      <c r="B300" t="s">
        <v>139</v>
      </c>
      <c r="C300" t="s">
        <v>24</v>
      </c>
      <c r="D300" s="21">
        <v>2518.7249999999999</v>
      </c>
      <c r="E300" s="21">
        <v>1763.1074999999998</v>
      </c>
      <c r="F300" s="11">
        <v>0.3</v>
      </c>
      <c r="G300" t="s">
        <v>134</v>
      </c>
      <c r="H300" t="s">
        <v>29</v>
      </c>
      <c r="I300" t="s">
        <v>135</v>
      </c>
      <c r="J300" t="s">
        <v>29</v>
      </c>
    </row>
    <row r="301" spans="1:10" x14ac:dyDescent="0.2">
      <c r="A301" t="s">
        <v>140</v>
      </c>
      <c r="B301" t="s">
        <v>141</v>
      </c>
      <c r="C301" t="s">
        <v>24</v>
      </c>
      <c r="D301" s="21">
        <v>2667.0749999999998</v>
      </c>
      <c r="E301" s="21">
        <v>1866.9524999999996</v>
      </c>
      <c r="F301" s="11">
        <v>0.3</v>
      </c>
      <c r="G301" t="s">
        <v>134</v>
      </c>
      <c r="H301" t="s">
        <v>29</v>
      </c>
      <c r="I301" t="s">
        <v>135</v>
      </c>
      <c r="J301" t="s">
        <v>29</v>
      </c>
    </row>
    <row r="302" spans="1:10" x14ac:dyDescent="0.2">
      <c r="A302" t="s">
        <v>142</v>
      </c>
      <c r="B302" t="s">
        <v>143</v>
      </c>
      <c r="C302" t="s">
        <v>24</v>
      </c>
      <c r="D302" s="21">
        <v>2518.7249999999999</v>
      </c>
      <c r="E302" s="21">
        <v>1763.1074999999998</v>
      </c>
      <c r="F302" s="11">
        <v>0.3</v>
      </c>
      <c r="G302" t="s">
        <v>134</v>
      </c>
      <c r="H302" t="s">
        <v>29</v>
      </c>
      <c r="I302" t="s">
        <v>144</v>
      </c>
      <c r="J302" t="s">
        <v>29</v>
      </c>
    </row>
    <row r="303" spans="1:10" x14ac:dyDescent="0.2">
      <c r="A303" t="s">
        <v>145</v>
      </c>
      <c r="B303" t="s">
        <v>146</v>
      </c>
      <c r="C303" t="s">
        <v>24</v>
      </c>
      <c r="D303" s="21">
        <v>2667.0749999999998</v>
      </c>
      <c r="E303" s="21">
        <v>1866.9524999999996</v>
      </c>
      <c r="F303" s="11">
        <v>0.3</v>
      </c>
      <c r="G303" t="s">
        <v>134</v>
      </c>
      <c r="H303" t="s">
        <v>29</v>
      </c>
      <c r="I303" t="s">
        <v>144</v>
      </c>
      <c r="J303" t="s">
        <v>29</v>
      </c>
    </row>
    <row r="304" spans="1:10" x14ac:dyDescent="0.2">
      <c r="A304" t="s">
        <v>147</v>
      </c>
      <c r="B304" t="s">
        <v>148</v>
      </c>
      <c r="C304" t="s">
        <v>24</v>
      </c>
      <c r="D304" s="21">
        <v>2518.7249999999999</v>
      </c>
      <c r="E304" s="21">
        <v>1763.1074999999998</v>
      </c>
      <c r="F304" s="11">
        <v>0.3</v>
      </c>
      <c r="G304" t="s">
        <v>134</v>
      </c>
      <c r="H304" t="s">
        <v>29</v>
      </c>
      <c r="I304" t="s">
        <v>144</v>
      </c>
      <c r="J304" t="s">
        <v>29</v>
      </c>
    </row>
    <row r="305" spans="1:10" x14ac:dyDescent="0.2">
      <c r="A305" t="s">
        <v>149</v>
      </c>
      <c r="B305" t="s">
        <v>150</v>
      </c>
      <c r="C305" t="s">
        <v>24</v>
      </c>
      <c r="D305" s="21">
        <v>2667.0749999999998</v>
      </c>
      <c r="E305" s="21">
        <v>1866.9524999999996</v>
      </c>
      <c r="F305" s="11">
        <v>0.3</v>
      </c>
      <c r="G305" t="s">
        <v>134</v>
      </c>
      <c r="H305" t="s">
        <v>29</v>
      </c>
      <c r="I305" t="s">
        <v>144</v>
      </c>
      <c r="J305" t="s">
        <v>29</v>
      </c>
    </row>
    <row r="306" spans="1:10" x14ac:dyDescent="0.2">
      <c r="A306" t="s">
        <v>1409</v>
      </c>
      <c r="B306" t="s">
        <v>1408</v>
      </c>
      <c r="C306" t="s">
        <v>24</v>
      </c>
      <c r="D306" s="21">
        <v>2359.625</v>
      </c>
      <c r="E306" s="21">
        <v>1604.5449999999998</v>
      </c>
      <c r="F306" s="11">
        <v>0.32</v>
      </c>
      <c r="G306" t="s">
        <v>312</v>
      </c>
      <c r="H306" t="s">
        <v>251</v>
      </c>
      <c r="I306" t="s">
        <v>315</v>
      </c>
      <c r="J306" t="s">
        <v>251</v>
      </c>
    </row>
    <row r="307" spans="1:10" x14ac:dyDescent="0.2">
      <c r="A307" t="s">
        <v>1407</v>
      </c>
      <c r="B307" t="s">
        <v>1406</v>
      </c>
      <c r="C307" t="s">
        <v>24</v>
      </c>
      <c r="D307" s="21">
        <v>2359.625</v>
      </c>
      <c r="E307" s="21">
        <v>1604.5449999999998</v>
      </c>
      <c r="F307" s="11">
        <v>0.32</v>
      </c>
      <c r="G307" t="s">
        <v>312</v>
      </c>
      <c r="H307" t="s">
        <v>251</v>
      </c>
      <c r="I307" t="s">
        <v>315</v>
      </c>
      <c r="J307" t="s">
        <v>251</v>
      </c>
    </row>
    <row r="308" spans="1:10" x14ac:dyDescent="0.2">
      <c r="A308" t="s">
        <v>1405</v>
      </c>
      <c r="B308" t="s">
        <v>1404</v>
      </c>
      <c r="C308" t="s">
        <v>24</v>
      </c>
      <c r="D308" s="21">
        <v>2430.5749999999998</v>
      </c>
      <c r="E308" s="21">
        <v>1652.7909999999997</v>
      </c>
      <c r="F308" s="11">
        <v>0.32</v>
      </c>
      <c r="G308" t="s">
        <v>312</v>
      </c>
      <c r="H308" t="s">
        <v>251</v>
      </c>
      <c r="I308" t="s">
        <v>315</v>
      </c>
      <c r="J308" t="s">
        <v>251</v>
      </c>
    </row>
    <row r="309" spans="1:10" x14ac:dyDescent="0.2">
      <c r="A309" t="s">
        <v>1403</v>
      </c>
      <c r="B309" t="s">
        <v>1402</v>
      </c>
      <c r="C309" t="s">
        <v>24</v>
      </c>
      <c r="D309" s="21">
        <v>2613.3249999999998</v>
      </c>
      <c r="E309" s="21">
        <v>1777.0609999999997</v>
      </c>
      <c r="F309" s="11">
        <v>0.32</v>
      </c>
      <c r="G309" t="s">
        <v>312</v>
      </c>
      <c r="H309" t="s">
        <v>251</v>
      </c>
      <c r="I309" t="s">
        <v>315</v>
      </c>
      <c r="J309" t="s">
        <v>251</v>
      </c>
    </row>
    <row r="310" spans="1:10" x14ac:dyDescent="0.2">
      <c r="A310" t="s">
        <v>1401</v>
      </c>
      <c r="B310" t="s">
        <v>1400</v>
      </c>
      <c r="C310" t="s">
        <v>24</v>
      </c>
      <c r="D310" s="21">
        <v>2613.3249999999998</v>
      </c>
      <c r="E310" s="21">
        <v>1777.0609999999997</v>
      </c>
      <c r="F310" s="11">
        <v>0.32</v>
      </c>
      <c r="G310" t="s">
        <v>312</v>
      </c>
      <c r="H310" t="s">
        <v>251</v>
      </c>
      <c r="I310" t="s">
        <v>315</v>
      </c>
      <c r="J310" t="s">
        <v>251</v>
      </c>
    </row>
    <row r="311" spans="1:10" x14ac:dyDescent="0.2">
      <c r="A311" t="s">
        <v>1399</v>
      </c>
      <c r="B311" t="s">
        <v>1398</v>
      </c>
      <c r="C311" t="s">
        <v>24</v>
      </c>
      <c r="D311" s="21">
        <v>2691.8</v>
      </c>
      <c r="E311" s="21">
        <v>1830.424</v>
      </c>
      <c r="F311" s="11">
        <v>0.32</v>
      </c>
      <c r="G311" t="s">
        <v>312</v>
      </c>
      <c r="H311" t="s">
        <v>251</v>
      </c>
      <c r="I311" t="s">
        <v>315</v>
      </c>
      <c r="J311" t="s">
        <v>251</v>
      </c>
    </row>
    <row r="312" spans="1:10" x14ac:dyDescent="0.2">
      <c r="A312" t="s">
        <v>1397</v>
      </c>
      <c r="B312" t="s">
        <v>1396</v>
      </c>
      <c r="C312" t="s">
        <v>24</v>
      </c>
      <c r="D312" s="21">
        <v>2430.5749999999998</v>
      </c>
      <c r="E312" s="21">
        <v>1652.7909999999997</v>
      </c>
      <c r="F312" s="11">
        <v>0.32</v>
      </c>
      <c r="G312" t="s">
        <v>312</v>
      </c>
      <c r="H312" t="s">
        <v>251</v>
      </c>
      <c r="I312" t="s">
        <v>315</v>
      </c>
      <c r="J312" t="s">
        <v>251</v>
      </c>
    </row>
    <row r="313" spans="1:10" x14ac:dyDescent="0.2">
      <c r="A313" t="s">
        <v>1395</v>
      </c>
      <c r="B313" t="s">
        <v>1394</v>
      </c>
      <c r="C313" t="s">
        <v>24</v>
      </c>
      <c r="D313" s="21">
        <v>2691.8</v>
      </c>
      <c r="E313" s="21">
        <v>1830.424</v>
      </c>
      <c r="F313" s="11">
        <v>0.32</v>
      </c>
      <c r="G313" t="s">
        <v>312</v>
      </c>
      <c r="H313" t="s">
        <v>251</v>
      </c>
      <c r="I313" t="s">
        <v>315</v>
      </c>
      <c r="J313" t="s">
        <v>251</v>
      </c>
    </row>
    <row r="314" spans="1:10" x14ac:dyDescent="0.2">
      <c r="A314" t="s">
        <v>1393</v>
      </c>
      <c r="B314" t="s">
        <v>1392</v>
      </c>
      <c r="C314" t="s">
        <v>24</v>
      </c>
      <c r="D314" s="21">
        <v>2552.0500000000002</v>
      </c>
      <c r="E314" s="21">
        <v>1735.394</v>
      </c>
      <c r="F314" s="11">
        <v>0.32</v>
      </c>
      <c r="G314" t="s">
        <v>312</v>
      </c>
      <c r="H314" t="s">
        <v>251</v>
      </c>
      <c r="I314" t="s">
        <v>315</v>
      </c>
      <c r="J314" t="s">
        <v>251</v>
      </c>
    </row>
    <row r="315" spans="1:10" x14ac:dyDescent="0.2">
      <c r="A315" t="s">
        <v>1391</v>
      </c>
      <c r="B315" t="s">
        <v>1390</v>
      </c>
      <c r="C315" t="s">
        <v>24</v>
      </c>
      <c r="D315" s="21">
        <v>2801.45</v>
      </c>
      <c r="E315" s="21">
        <v>1904.9859999999996</v>
      </c>
      <c r="F315" s="11">
        <v>0.32</v>
      </c>
      <c r="G315" t="s">
        <v>312</v>
      </c>
      <c r="H315" t="s">
        <v>251</v>
      </c>
      <c r="I315" t="s">
        <v>315</v>
      </c>
      <c r="J315" t="s">
        <v>251</v>
      </c>
    </row>
    <row r="316" spans="1:10" x14ac:dyDescent="0.2">
      <c r="A316" t="s">
        <v>1389</v>
      </c>
      <c r="B316" t="s">
        <v>1388</v>
      </c>
      <c r="C316" t="s">
        <v>24</v>
      </c>
      <c r="D316" s="21">
        <v>2612.25</v>
      </c>
      <c r="E316" s="21">
        <v>1776.33</v>
      </c>
      <c r="F316" s="11">
        <v>0.32</v>
      </c>
      <c r="G316" t="s">
        <v>312</v>
      </c>
      <c r="H316" t="s">
        <v>251</v>
      </c>
      <c r="I316" t="s">
        <v>315</v>
      </c>
      <c r="J316" t="s">
        <v>251</v>
      </c>
    </row>
    <row r="317" spans="1:10" x14ac:dyDescent="0.2">
      <c r="A317" t="s">
        <v>1387</v>
      </c>
      <c r="B317" t="s">
        <v>1386</v>
      </c>
      <c r="C317" t="s">
        <v>24</v>
      </c>
      <c r="D317" s="21">
        <v>2856.2750000000001</v>
      </c>
      <c r="E317" s="21">
        <v>1942.2669999999998</v>
      </c>
      <c r="F317" s="11">
        <v>0.32</v>
      </c>
      <c r="G317" t="s">
        <v>312</v>
      </c>
      <c r="H317" t="s">
        <v>251</v>
      </c>
      <c r="I317" t="s">
        <v>315</v>
      </c>
      <c r="J317" t="s">
        <v>251</v>
      </c>
    </row>
    <row r="318" spans="1:10" x14ac:dyDescent="0.2">
      <c r="A318" t="s">
        <v>1385</v>
      </c>
      <c r="B318" t="s">
        <v>1384</v>
      </c>
      <c r="C318" t="s">
        <v>24</v>
      </c>
      <c r="D318" s="21">
        <v>2477.875</v>
      </c>
      <c r="E318" s="21">
        <v>1684.9549999999999</v>
      </c>
      <c r="F318" s="11">
        <v>0.32</v>
      </c>
      <c r="G318" t="s">
        <v>312</v>
      </c>
      <c r="H318" t="s">
        <v>251</v>
      </c>
      <c r="I318" t="s">
        <v>553</v>
      </c>
      <c r="J318" t="s">
        <v>251</v>
      </c>
    </row>
    <row r="319" spans="1:10" x14ac:dyDescent="0.2">
      <c r="A319" t="s">
        <v>1383</v>
      </c>
      <c r="B319" t="s">
        <v>1382</v>
      </c>
      <c r="C319" t="s">
        <v>24</v>
      </c>
      <c r="D319" s="21">
        <v>2477.875</v>
      </c>
      <c r="E319" s="21">
        <v>1684.9549999999999</v>
      </c>
      <c r="F319" s="11">
        <v>0.32</v>
      </c>
      <c r="G319" t="s">
        <v>312</v>
      </c>
      <c r="H319" t="s">
        <v>251</v>
      </c>
      <c r="I319" t="s">
        <v>553</v>
      </c>
      <c r="J319" t="s">
        <v>251</v>
      </c>
    </row>
    <row r="320" spans="1:10" x14ac:dyDescent="0.2">
      <c r="A320" t="s">
        <v>1381</v>
      </c>
      <c r="B320" t="s">
        <v>1380</v>
      </c>
      <c r="C320" t="s">
        <v>24</v>
      </c>
      <c r="D320" s="21">
        <v>2359.625</v>
      </c>
      <c r="E320" s="21">
        <v>1604.5449999999998</v>
      </c>
      <c r="F320" s="11">
        <v>0.32</v>
      </c>
      <c r="G320" t="s">
        <v>312</v>
      </c>
      <c r="H320" t="s">
        <v>251</v>
      </c>
      <c r="I320" t="s">
        <v>553</v>
      </c>
      <c r="J320" t="s">
        <v>251</v>
      </c>
    </row>
    <row r="321" spans="1:10" x14ac:dyDescent="0.2">
      <c r="A321" t="s">
        <v>1379</v>
      </c>
      <c r="B321" t="s">
        <v>1378</v>
      </c>
      <c r="C321" t="s">
        <v>24</v>
      </c>
      <c r="D321" s="21">
        <v>2359.625</v>
      </c>
      <c r="E321" s="21">
        <v>1604.5449999999998</v>
      </c>
      <c r="F321" s="11">
        <v>0.32</v>
      </c>
      <c r="G321" t="s">
        <v>312</v>
      </c>
      <c r="H321" t="s">
        <v>251</v>
      </c>
      <c r="I321" t="s">
        <v>553</v>
      </c>
      <c r="J321" t="s">
        <v>251</v>
      </c>
    </row>
    <row r="322" spans="1:10" x14ac:dyDescent="0.2">
      <c r="A322" t="s">
        <v>1377</v>
      </c>
      <c r="B322" t="s">
        <v>1376</v>
      </c>
      <c r="C322" t="s">
        <v>24</v>
      </c>
      <c r="D322" s="21">
        <v>2658.4749999999999</v>
      </c>
      <c r="E322" s="21">
        <v>1807.7629999999997</v>
      </c>
      <c r="F322" s="11">
        <v>0.32</v>
      </c>
      <c r="G322" t="s">
        <v>312</v>
      </c>
      <c r="H322" t="s">
        <v>251</v>
      </c>
      <c r="I322" t="s">
        <v>315</v>
      </c>
      <c r="J322" t="s">
        <v>251</v>
      </c>
    </row>
    <row r="323" spans="1:10" x14ac:dyDescent="0.2">
      <c r="A323" t="s">
        <v>1375</v>
      </c>
      <c r="B323" t="s">
        <v>1374</v>
      </c>
      <c r="C323" t="s">
        <v>24</v>
      </c>
      <c r="D323" s="21">
        <v>2776.7249999999999</v>
      </c>
      <c r="E323" s="21">
        <v>1888.1729999999998</v>
      </c>
      <c r="F323" s="11">
        <v>0.32</v>
      </c>
      <c r="G323" t="s">
        <v>312</v>
      </c>
      <c r="H323" t="s">
        <v>251</v>
      </c>
      <c r="I323" t="s">
        <v>553</v>
      </c>
      <c r="J323" t="s">
        <v>251</v>
      </c>
    </row>
    <row r="324" spans="1:10" x14ac:dyDescent="0.2">
      <c r="A324" t="s">
        <v>962</v>
      </c>
      <c r="B324" t="s">
        <v>961</v>
      </c>
      <c r="C324" t="s">
        <v>24</v>
      </c>
      <c r="D324" s="21">
        <v>2483.25</v>
      </c>
      <c r="E324" s="21">
        <v>1688.61</v>
      </c>
      <c r="F324" s="11">
        <v>0.32</v>
      </c>
      <c r="G324" t="s">
        <v>312</v>
      </c>
      <c r="H324" t="s">
        <v>251</v>
      </c>
      <c r="I324" t="s">
        <v>315</v>
      </c>
      <c r="J324" t="s">
        <v>251</v>
      </c>
    </row>
    <row r="325" spans="1:10" x14ac:dyDescent="0.2">
      <c r="A325" t="s">
        <v>960</v>
      </c>
      <c r="B325" t="s">
        <v>959</v>
      </c>
      <c r="C325" t="s">
        <v>24</v>
      </c>
      <c r="D325" s="21">
        <v>2718.6750000000002</v>
      </c>
      <c r="E325" s="21">
        <v>1848.6989999999998</v>
      </c>
      <c r="F325" s="11">
        <v>0.32</v>
      </c>
      <c r="G325" t="s">
        <v>312</v>
      </c>
      <c r="H325" t="s">
        <v>251</v>
      </c>
      <c r="I325" t="s">
        <v>315</v>
      </c>
      <c r="J325" t="s">
        <v>251</v>
      </c>
    </row>
    <row r="326" spans="1:10" x14ac:dyDescent="0.2">
      <c r="A326" t="s">
        <v>958</v>
      </c>
      <c r="B326" t="s">
        <v>957</v>
      </c>
      <c r="C326" t="s">
        <v>24</v>
      </c>
      <c r="D326" s="21">
        <v>3073.4250000000002</v>
      </c>
      <c r="E326" s="21">
        <v>2089.9290000000001</v>
      </c>
      <c r="F326" s="11">
        <v>0.32</v>
      </c>
      <c r="G326" t="s">
        <v>312</v>
      </c>
      <c r="H326" t="s">
        <v>251</v>
      </c>
      <c r="I326" t="s">
        <v>315</v>
      </c>
      <c r="J326" t="s">
        <v>251</v>
      </c>
    </row>
    <row r="327" spans="1:10" x14ac:dyDescent="0.2">
      <c r="A327" t="s">
        <v>956</v>
      </c>
      <c r="B327" t="s">
        <v>955</v>
      </c>
      <c r="C327" t="s">
        <v>24</v>
      </c>
      <c r="D327" s="21">
        <v>2483.25</v>
      </c>
      <c r="E327" s="21">
        <v>1688.61</v>
      </c>
      <c r="F327" s="11">
        <v>0.32</v>
      </c>
      <c r="G327" t="s">
        <v>312</v>
      </c>
      <c r="H327" t="s">
        <v>251</v>
      </c>
      <c r="I327" t="s">
        <v>553</v>
      </c>
      <c r="J327" t="s">
        <v>251</v>
      </c>
    </row>
    <row r="328" spans="1:10" x14ac:dyDescent="0.2">
      <c r="A328" t="s">
        <v>954</v>
      </c>
      <c r="B328" t="s">
        <v>953</v>
      </c>
      <c r="C328" t="s">
        <v>24</v>
      </c>
      <c r="D328" s="21">
        <v>2718.6750000000002</v>
      </c>
      <c r="E328" s="21">
        <v>1848.6989999999998</v>
      </c>
      <c r="F328" s="11">
        <v>0.32</v>
      </c>
      <c r="G328" t="s">
        <v>312</v>
      </c>
      <c r="H328" t="s">
        <v>251</v>
      </c>
      <c r="I328" t="s">
        <v>553</v>
      </c>
      <c r="J328" t="s">
        <v>251</v>
      </c>
    </row>
    <row r="329" spans="1:10" x14ac:dyDescent="0.2">
      <c r="A329" t="s">
        <v>952</v>
      </c>
      <c r="B329" t="s">
        <v>951</v>
      </c>
      <c r="C329" t="s">
        <v>24</v>
      </c>
      <c r="D329" s="21">
        <v>3073.4250000000002</v>
      </c>
      <c r="E329" s="21">
        <v>2089.9290000000001</v>
      </c>
      <c r="F329" s="11">
        <v>0.32</v>
      </c>
      <c r="G329" t="s">
        <v>312</v>
      </c>
      <c r="H329" t="s">
        <v>251</v>
      </c>
      <c r="I329" t="s">
        <v>553</v>
      </c>
      <c r="J329" t="s">
        <v>251</v>
      </c>
    </row>
    <row r="330" spans="1:10" x14ac:dyDescent="0.2">
      <c r="A330" t="s">
        <v>320</v>
      </c>
      <c r="B330" t="s">
        <v>319</v>
      </c>
      <c r="C330" t="s">
        <v>24</v>
      </c>
      <c r="D330" s="21">
        <v>4488.125</v>
      </c>
      <c r="E330" s="21">
        <v>3051.9249999999997</v>
      </c>
      <c r="F330" s="11">
        <v>0.32</v>
      </c>
      <c r="G330" t="s">
        <v>312</v>
      </c>
      <c r="H330" t="s">
        <v>284</v>
      </c>
      <c r="I330" t="s">
        <v>318</v>
      </c>
      <c r="J330" t="s">
        <v>284</v>
      </c>
    </row>
    <row r="331" spans="1:10" x14ac:dyDescent="0.2">
      <c r="A331" t="s">
        <v>317</v>
      </c>
      <c r="B331" t="s">
        <v>316</v>
      </c>
      <c r="C331" t="s">
        <v>24</v>
      </c>
      <c r="D331" s="21">
        <v>4251.625</v>
      </c>
      <c r="E331" s="21">
        <v>2891.1049999999996</v>
      </c>
      <c r="F331" s="11">
        <v>0.32</v>
      </c>
      <c r="G331" t="s">
        <v>312</v>
      </c>
      <c r="H331" t="s">
        <v>284</v>
      </c>
      <c r="I331" t="s">
        <v>315</v>
      </c>
      <c r="J331" t="s">
        <v>284</v>
      </c>
    </row>
    <row r="332" spans="1:10" x14ac:dyDescent="0.2">
      <c r="A332" t="s">
        <v>314</v>
      </c>
      <c r="B332" t="s">
        <v>313</v>
      </c>
      <c r="C332" t="s">
        <v>24</v>
      </c>
      <c r="D332" s="21">
        <v>4251.625</v>
      </c>
      <c r="E332" s="21">
        <v>2891.1049999999996</v>
      </c>
      <c r="F332" s="11">
        <v>0.32</v>
      </c>
      <c r="G332" t="s">
        <v>312</v>
      </c>
      <c r="H332" t="s">
        <v>284</v>
      </c>
      <c r="I332" t="s">
        <v>311</v>
      </c>
      <c r="J332" t="s">
        <v>284</v>
      </c>
    </row>
    <row r="333" spans="1:10" x14ac:dyDescent="0.2">
      <c r="A333" t="s">
        <v>561</v>
      </c>
      <c r="B333" t="s">
        <v>560</v>
      </c>
      <c r="C333" t="s">
        <v>24</v>
      </c>
      <c r="D333" s="21">
        <v>4316.125</v>
      </c>
      <c r="E333" s="21">
        <v>3452.9</v>
      </c>
      <c r="F333" s="11">
        <v>0.2</v>
      </c>
      <c r="G333" t="s">
        <v>312</v>
      </c>
      <c r="H333" t="s">
        <v>559</v>
      </c>
      <c r="I333" t="s">
        <v>558</v>
      </c>
      <c r="J333" t="s">
        <v>484</v>
      </c>
    </row>
    <row r="334" spans="1:10" x14ac:dyDescent="0.2">
      <c r="A334" t="s">
        <v>557</v>
      </c>
      <c r="B334" t="s">
        <v>1423</v>
      </c>
      <c r="C334" t="s">
        <v>24</v>
      </c>
      <c r="D334" s="21">
        <v>3305.625</v>
      </c>
      <c r="E334" s="21">
        <v>1988.75</v>
      </c>
      <c r="F334" s="11">
        <v>0.2</v>
      </c>
      <c r="G334" t="s">
        <v>312</v>
      </c>
      <c r="H334" t="s">
        <v>484</v>
      </c>
      <c r="I334" t="s">
        <v>315</v>
      </c>
      <c r="J334" t="s">
        <v>484</v>
      </c>
    </row>
    <row r="335" spans="1:10" x14ac:dyDescent="0.2">
      <c r="A335" t="s">
        <v>555</v>
      </c>
      <c r="B335" t="s">
        <v>1424</v>
      </c>
      <c r="C335" t="s">
        <v>24</v>
      </c>
      <c r="D335" s="21">
        <v>3305.625</v>
      </c>
      <c r="E335" s="21">
        <v>1988.75</v>
      </c>
      <c r="F335" s="11">
        <v>0.2</v>
      </c>
      <c r="G335" t="s">
        <v>312</v>
      </c>
      <c r="H335" t="s">
        <v>484</v>
      </c>
      <c r="I335" t="s">
        <v>553</v>
      </c>
      <c r="J335" t="s">
        <v>484</v>
      </c>
    </row>
    <row r="336" spans="1:10" x14ac:dyDescent="0.2">
      <c r="A336" t="s">
        <v>1259</v>
      </c>
      <c r="B336" t="s">
        <v>1258</v>
      </c>
      <c r="C336" t="s">
        <v>24</v>
      </c>
      <c r="D336" s="21">
        <v>49659.625</v>
      </c>
      <c r="E336" s="21">
        <v>41217.488749999997</v>
      </c>
      <c r="F336" s="11">
        <v>0.17</v>
      </c>
      <c r="G336" t="s">
        <v>312</v>
      </c>
      <c r="H336" t="s">
        <v>1251</v>
      </c>
      <c r="I336" t="s">
        <v>1250</v>
      </c>
      <c r="J336" t="s">
        <v>243</v>
      </c>
    </row>
    <row r="337" spans="1:10" x14ac:dyDescent="0.2">
      <c r="A337" t="s">
        <v>1257</v>
      </c>
      <c r="B337" t="s">
        <v>1256</v>
      </c>
      <c r="C337" t="s">
        <v>24</v>
      </c>
      <c r="D337" s="21">
        <v>52024.625</v>
      </c>
      <c r="E337" s="21">
        <v>43180.438750000001</v>
      </c>
      <c r="F337" s="11">
        <v>0.17</v>
      </c>
      <c r="G337" t="s">
        <v>312</v>
      </c>
      <c r="H337" t="s">
        <v>1251</v>
      </c>
      <c r="I337" t="s">
        <v>1250</v>
      </c>
      <c r="J337" t="s">
        <v>243</v>
      </c>
    </row>
    <row r="338" spans="1:10" x14ac:dyDescent="0.2">
      <c r="A338" t="s">
        <v>1255</v>
      </c>
      <c r="B338" t="s">
        <v>1254</v>
      </c>
      <c r="C338" t="s">
        <v>24</v>
      </c>
      <c r="D338" s="21">
        <v>54389.625</v>
      </c>
      <c r="E338" s="21">
        <v>45143.388749999998</v>
      </c>
      <c r="F338" s="11">
        <v>0.17</v>
      </c>
      <c r="G338" t="s">
        <v>312</v>
      </c>
      <c r="H338" t="s">
        <v>1251</v>
      </c>
      <c r="I338" t="s">
        <v>1250</v>
      </c>
      <c r="J338" t="s">
        <v>243</v>
      </c>
    </row>
    <row r="339" spans="1:10" x14ac:dyDescent="0.2">
      <c r="A339" t="s">
        <v>1253</v>
      </c>
      <c r="B339" t="s">
        <v>1252</v>
      </c>
      <c r="C339" t="s">
        <v>24</v>
      </c>
      <c r="D339" s="21">
        <v>49304.875</v>
      </c>
      <c r="E339" s="21">
        <v>40923.046249999999</v>
      </c>
      <c r="F339" s="11">
        <v>0.17</v>
      </c>
      <c r="G339" t="s">
        <v>312</v>
      </c>
      <c r="H339" t="s">
        <v>1251</v>
      </c>
      <c r="I339" t="s">
        <v>1250</v>
      </c>
      <c r="J339" t="s">
        <v>243</v>
      </c>
    </row>
    <row r="340" spans="1:10" x14ac:dyDescent="0.2">
      <c r="A340" t="s">
        <v>1373</v>
      </c>
      <c r="B340" t="s">
        <v>1372</v>
      </c>
      <c r="C340" t="s">
        <v>24</v>
      </c>
      <c r="D340" s="21">
        <v>13373</v>
      </c>
      <c r="E340" s="21">
        <v>11367.05</v>
      </c>
      <c r="F340" s="11">
        <v>0.15</v>
      </c>
      <c r="G340" t="s">
        <v>312</v>
      </c>
      <c r="H340" t="s">
        <v>667</v>
      </c>
      <c r="I340" t="s">
        <v>1094</v>
      </c>
      <c r="J340" t="s">
        <v>667</v>
      </c>
    </row>
    <row r="341" spans="1:10" x14ac:dyDescent="0.2">
      <c r="A341" t="s">
        <v>1371</v>
      </c>
      <c r="B341" t="s">
        <v>1370</v>
      </c>
      <c r="C341" t="s">
        <v>24</v>
      </c>
      <c r="D341" s="21">
        <v>15536.975</v>
      </c>
      <c r="E341" s="21">
        <v>13206.428749999999</v>
      </c>
      <c r="F341" s="11">
        <v>0.15</v>
      </c>
      <c r="G341" t="s">
        <v>312</v>
      </c>
      <c r="H341" t="s">
        <v>667</v>
      </c>
      <c r="I341" t="s">
        <v>1094</v>
      </c>
      <c r="J341" t="s">
        <v>667</v>
      </c>
    </row>
    <row r="342" spans="1:10" x14ac:dyDescent="0.2">
      <c r="A342" t="s">
        <v>1369</v>
      </c>
      <c r="B342" t="s">
        <v>1368</v>
      </c>
      <c r="C342" t="s">
        <v>24</v>
      </c>
      <c r="D342" s="21">
        <v>21527.95</v>
      </c>
      <c r="E342" s="21">
        <v>18298.7575</v>
      </c>
      <c r="F342" s="11">
        <v>0.15</v>
      </c>
      <c r="G342" t="s">
        <v>312</v>
      </c>
      <c r="H342" t="s">
        <v>667</v>
      </c>
      <c r="I342" t="s">
        <v>1094</v>
      </c>
      <c r="J342" t="s">
        <v>667</v>
      </c>
    </row>
    <row r="343" spans="1:10" x14ac:dyDescent="0.2">
      <c r="A343" t="s">
        <v>1367</v>
      </c>
      <c r="B343" t="s">
        <v>1366</v>
      </c>
      <c r="C343" t="s">
        <v>24</v>
      </c>
      <c r="D343" s="21">
        <v>25447.4</v>
      </c>
      <c r="E343" s="21">
        <v>21630.29</v>
      </c>
      <c r="F343" s="11">
        <v>0.15</v>
      </c>
      <c r="G343" t="s">
        <v>312</v>
      </c>
      <c r="H343" t="s">
        <v>667</v>
      </c>
      <c r="I343" t="s">
        <v>1094</v>
      </c>
      <c r="J343" t="s">
        <v>667</v>
      </c>
    </row>
    <row r="344" spans="1:10" x14ac:dyDescent="0.2">
      <c r="A344" t="s">
        <v>1365</v>
      </c>
      <c r="B344" t="s">
        <v>1364</v>
      </c>
      <c r="C344" t="s">
        <v>24</v>
      </c>
      <c r="D344" s="21">
        <v>19457.5</v>
      </c>
      <c r="E344" s="21">
        <v>16538.875</v>
      </c>
      <c r="F344" s="11">
        <v>0.15</v>
      </c>
      <c r="G344" t="s">
        <v>312</v>
      </c>
      <c r="H344" t="s">
        <v>667</v>
      </c>
      <c r="I344" t="s">
        <v>1094</v>
      </c>
      <c r="J344" t="s">
        <v>667</v>
      </c>
    </row>
    <row r="345" spans="1:10" x14ac:dyDescent="0.2">
      <c r="A345" t="s">
        <v>1363</v>
      </c>
      <c r="B345" t="s">
        <v>1362</v>
      </c>
      <c r="C345" t="s">
        <v>24</v>
      </c>
      <c r="D345" s="21">
        <v>16572.2</v>
      </c>
      <c r="E345" s="21">
        <v>14086.37</v>
      </c>
      <c r="F345" s="11">
        <v>0.15</v>
      </c>
      <c r="G345" t="s">
        <v>312</v>
      </c>
      <c r="H345" t="s">
        <v>667</v>
      </c>
      <c r="I345" t="s">
        <v>1094</v>
      </c>
      <c r="J345" t="s">
        <v>667</v>
      </c>
    </row>
    <row r="346" spans="1:10" x14ac:dyDescent="0.2">
      <c r="A346" t="s">
        <v>1361</v>
      </c>
      <c r="B346" t="s">
        <v>1360</v>
      </c>
      <c r="C346" t="s">
        <v>24</v>
      </c>
      <c r="D346" s="21">
        <v>22562.1</v>
      </c>
      <c r="E346" s="21">
        <v>19177.785</v>
      </c>
      <c r="F346" s="11">
        <v>0.15</v>
      </c>
      <c r="G346" t="s">
        <v>312</v>
      </c>
      <c r="H346" t="s">
        <v>667</v>
      </c>
      <c r="I346" t="s">
        <v>1094</v>
      </c>
      <c r="J346" t="s">
        <v>667</v>
      </c>
    </row>
    <row r="347" spans="1:10" x14ac:dyDescent="0.2">
      <c r="A347" t="s">
        <v>1359</v>
      </c>
      <c r="B347" t="s">
        <v>1358</v>
      </c>
      <c r="C347" t="s">
        <v>24</v>
      </c>
      <c r="D347" s="21">
        <v>18736.174999999999</v>
      </c>
      <c r="E347" s="21">
        <v>15925.748749999999</v>
      </c>
      <c r="F347" s="11">
        <v>0.15</v>
      </c>
      <c r="G347" t="s">
        <v>312</v>
      </c>
      <c r="H347" t="s">
        <v>667</v>
      </c>
      <c r="I347" t="s">
        <v>1094</v>
      </c>
      <c r="J347" t="s">
        <v>667</v>
      </c>
    </row>
    <row r="348" spans="1:10" x14ac:dyDescent="0.2">
      <c r="A348" t="s">
        <v>1357</v>
      </c>
      <c r="B348" t="s">
        <v>1356</v>
      </c>
      <c r="C348" t="s">
        <v>24</v>
      </c>
      <c r="D348" s="21">
        <v>19457.5</v>
      </c>
      <c r="E348" s="21">
        <v>16538.875</v>
      </c>
      <c r="F348" s="11">
        <v>0.15</v>
      </c>
      <c r="G348" t="s">
        <v>312</v>
      </c>
      <c r="H348" t="s">
        <v>667</v>
      </c>
      <c r="I348" t="s">
        <v>1094</v>
      </c>
      <c r="J348" t="s">
        <v>667</v>
      </c>
    </row>
    <row r="349" spans="1:10" x14ac:dyDescent="0.2">
      <c r="A349" t="s">
        <v>1355</v>
      </c>
      <c r="B349" t="s">
        <v>1354</v>
      </c>
      <c r="C349" t="s">
        <v>24</v>
      </c>
      <c r="D349" s="21">
        <v>24726.075000000001</v>
      </c>
      <c r="E349" s="21">
        <v>21017.16375</v>
      </c>
      <c r="F349" s="11">
        <v>0.15</v>
      </c>
      <c r="G349" t="s">
        <v>312</v>
      </c>
      <c r="H349" t="s">
        <v>667</v>
      </c>
      <c r="I349" t="s">
        <v>1094</v>
      </c>
      <c r="J349" t="s">
        <v>667</v>
      </c>
    </row>
    <row r="350" spans="1:10" x14ac:dyDescent="0.2">
      <c r="A350" t="s">
        <v>1353</v>
      </c>
      <c r="B350" t="s">
        <v>1352</v>
      </c>
      <c r="C350" t="s">
        <v>24</v>
      </c>
      <c r="D350" s="21">
        <v>25447.4</v>
      </c>
      <c r="E350" s="21">
        <v>21630.29</v>
      </c>
      <c r="F350" s="11">
        <v>0.15</v>
      </c>
      <c r="G350" t="s">
        <v>312</v>
      </c>
      <c r="H350" t="s">
        <v>667</v>
      </c>
      <c r="I350" t="s">
        <v>1094</v>
      </c>
      <c r="J350" t="s">
        <v>667</v>
      </c>
    </row>
    <row r="351" spans="1:10" x14ac:dyDescent="0.2">
      <c r="A351" t="s">
        <v>1351</v>
      </c>
      <c r="B351" t="s">
        <v>1350</v>
      </c>
      <c r="C351" t="s">
        <v>24</v>
      </c>
      <c r="D351" s="21">
        <v>23378.025000000001</v>
      </c>
      <c r="E351" s="21">
        <v>19871.321250000001</v>
      </c>
      <c r="F351" s="11">
        <v>0.15</v>
      </c>
      <c r="G351" t="s">
        <v>312</v>
      </c>
      <c r="H351" t="s">
        <v>667</v>
      </c>
      <c r="I351" t="s">
        <v>1094</v>
      </c>
      <c r="J351" t="s">
        <v>667</v>
      </c>
    </row>
    <row r="352" spans="1:10" x14ac:dyDescent="0.2">
      <c r="A352" t="s">
        <v>1349</v>
      </c>
      <c r="B352" t="s">
        <v>1348</v>
      </c>
      <c r="C352" t="s">
        <v>24</v>
      </c>
      <c r="D352" s="21">
        <v>29367.924999999999</v>
      </c>
      <c r="E352" s="21">
        <v>24962.736249999998</v>
      </c>
      <c r="F352" s="11">
        <v>0.15</v>
      </c>
      <c r="G352" t="s">
        <v>312</v>
      </c>
      <c r="H352" t="s">
        <v>667</v>
      </c>
      <c r="I352" t="s">
        <v>1094</v>
      </c>
      <c r="J352" t="s">
        <v>667</v>
      </c>
    </row>
    <row r="353" spans="1:10" x14ac:dyDescent="0.2">
      <c r="A353" t="s">
        <v>1347</v>
      </c>
      <c r="B353" t="s">
        <v>1346</v>
      </c>
      <c r="C353" t="s">
        <v>24</v>
      </c>
      <c r="D353" s="21">
        <v>22656.7</v>
      </c>
      <c r="E353" s="21">
        <v>19258.195</v>
      </c>
      <c r="F353" s="11">
        <v>0.15</v>
      </c>
      <c r="G353" t="s">
        <v>312</v>
      </c>
      <c r="H353" t="s">
        <v>667</v>
      </c>
      <c r="I353" t="s">
        <v>1094</v>
      </c>
      <c r="J353" t="s">
        <v>667</v>
      </c>
    </row>
    <row r="354" spans="1:10" x14ac:dyDescent="0.2">
      <c r="A354" t="s">
        <v>1345</v>
      </c>
      <c r="B354" t="s">
        <v>1344</v>
      </c>
      <c r="C354" t="s">
        <v>24</v>
      </c>
      <c r="D354" s="21">
        <v>22562.1</v>
      </c>
      <c r="E354" s="21">
        <v>19177.785</v>
      </c>
      <c r="F354" s="11">
        <v>0.15</v>
      </c>
      <c r="G354" t="s">
        <v>312</v>
      </c>
      <c r="H354" t="s">
        <v>667</v>
      </c>
      <c r="I354" t="s">
        <v>1094</v>
      </c>
      <c r="J354" t="s">
        <v>667</v>
      </c>
    </row>
    <row r="355" spans="1:10" x14ac:dyDescent="0.2">
      <c r="A355" t="s">
        <v>1343</v>
      </c>
      <c r="B355" t="s">
        <v>1342</v>
      </c>
      <c r="C355" t="s">
        <v>24</v>
      </c>
      <c r="D355" s="21">
        <v>24726.075000000001</v>
      </c>
      <c r="E355" s="21">
        <v>21017.16375</v>
      </c>
      <c r="F355" s="11">
        <v>0.15</v>
      </c>
      <c r="G355" t="s">
        <v>312</v>
      </c>
      <c r="H355" t="s">
        <v>667</v>
      </c>
      <c r="I355" t="s">
        <v>1094</v>
      </c>
      <c r="J355" t="s">
        <v>667</v>
      </c>
    </row>
    <row r="356" spans="1:10" x14ac:dyDescent="0.2">
      <c r="A356" t="s">
        <v>1341</v>
      </c>
      <c r="B356" t="s">
        <v>1340</v>
      </c>
      <c r="C356" t="s">
        <v>24</v>
      </c>
      <c r="D356" s="21">
        <v>11284.275</v>
      </c>
      <c r="E356" s="21">
        <v>9591.6337499999991</v>
      </c>
      <c r="F356" s="11">
        <v>0.15</v>
      </c>
      <c r="G356" t="s">
        <v>312</v>
      </c>
      <c r="H356" t="s">
        <v>667</v>
      </c>
      <c r="I356" t="s">
        <v>1094</v>
      </c>
      <c r="J356" t="s">
        <v>667</v>
      </c>
    </row>
    <row r="357" spans="1:10" x14ac:dyDescent="0.2">
      <c r="A357" t="s">
        <v>1337</v>
      </c>
      <c r="B357" t="s">
        <v>1336</v>
      </c>
      <c r="C357" t="s">
        <v>24</v>
      </c>
      <c r="D357" s="21">
        <v>12005.6</v>
      </c>
      <c r="E357" s="21">
        <v>10204.76</v>
      </c>
      <c r="F357" s="11">
        <v>0.15</v>
      </c>
      <c r="G357" t="s">
        <v>312</v>
      </c>
      <c r="H357" t="s">
        <v>667</v>
      </c>
      <c r="I357" t="s">
        <v>1094</v>
      </c>
      <c r="J357" t="s">
        <v>667</v>
      </c>
    </row>
    <row r="358" spans="1:10" x14ac:dyDescent="0.2">
      <c r="A358" t="s">
        <v>1335</v>
      </c>
      <c r="B358" t="s">
        <v>1334</v>
      </c>
      <c r="C358" t="s">
        <v>24</v>
      </c>
      <c r="D358" s="21">
        <v>19439.224999999999</v>
      </c>
      <c r="E358" s="21">
        <v>16523.341249999998</v>
      </c>
      <c r="F358" s="11">
        <v>0.15</v>
      </c>
      <c r="G358" t="s">
        <v>312</v>
      </c>
      <c r="H358" t="s">
        <v>667</v>
      </c>
      <c r="I358" t="s">
        <v>1094</v>
      </c>
      <c r="J358" t="s">
        <v>667</v>
      </c>
    </row>
    <row r="359" spans="1:10" x14ac:dyDescent="0.2">
      <c r="A359" t="s">
        <v>1333</v>
      </c>
      <c r="B359" t="s">
        <v>1332</v>
      </c>
      <c r="C359" t="s">
        <v>24</v>
      </c>
      <c r="D359" s="21">
        <v>23358.674999999999</v>
      </c>
      <c r="E359" s="21">
        <v>19854.873749999999</v>
      </c>
      <c r="F359" s="11">
        <v>0.15</v>
      </c>
      <c r="G359" t="s">
        <v>312</v>
      </c>
      <c r="H359" t="s">
        <v>667</v>
      </c>
      <c r="I359" t="s">
        <v>1094</v>
      </c>
      <c r="J359" t="s">
        <v>667</v>
      </c>
    </row>
    <row r="360" spans="1:10" x14ac:dyDescent="0.2">
      <c r="A360" t="s">
        <v>1331</v>
      </c>
      <c r="B360" t="s">
        <v>1330</v>
      </c>
      <c r="C360" t="s">
        <v>24</v>
      </c>
      <c r="D360" s="21">
        <v>18090.099999999999</v>
      </c>
      <c r="E360" s="21">
        <v>15376.584999999999</v>
      </c>
      <c r="F360" s="11">
        <v>0.15</v>
      </c>
      <c r="G360" t="s">
        <v>312</v>
      </c>
      <c r="H360" t="s">
        <v>667</v>
      </c>
      <c r="I360" t="s">
        <v>1094</v>
      </c>
      <c r="J360" t="s">
        <v>667</v>
      </c>
    </row>
    <row r="361" spans="1:10" x14ac:dyDescent="0.2">
      <c r="A361" t="s">
        <v>1329</v>
      </c>
      <c r="B361" t="s">
        <v>1328</v>
      </c>
      <c r="C361" t="s">
        <v>24</v>
      </c>
      <c r="D361" s="21">
        <v>14483.475</v>
      </c>
      <c r="E361" s="21">
        <v>12310.953750000001</v>
      </c>
      <c r="F361" s="11">
        <v>0.15</v>
      </c>
      <c r="G361" t="s">
        <v>312</v>
      </c>
      <c r="H361" t="s">
        <v>667</v>
      </c>
      <c r="I361" t="s">
        <v>1094</v>
      </c>
      <c r="J361" t="s">
        <v>667</v>
      </c>
    </row>
    <row r="362" spans="1:10" x14ac:dyDescent="0.2">
      <c r="A362" t="s">
        <v>1325</v>
      </c>
      <c r="B362" t="s">
        <v>1324</v>
      </c>
      <c r="C362" t="s">
        <v>24</v>
      </c>
      <c r="D362" s="21">
        <v>16647.45</v>
      </c>
      <c r="E362" s="21">
        <v>14150.3325</v>
      </c>
      <c r="F362" s="11">
        <v>0.15</v>
      </c>
      <c r="G362" t="s">
        <v>312</v>
      </c>
      <c r="H362" t="s">
        <v>667</v>
      </c>
      <c r="I362" t="s">
        <v>1094</v>
      </c>
      <c r="J362" t="s">
        <v>667</v>
      </c>
    </row>
    <row r="363" spans="1:10" x14ac:dyDescent="0.2">
      <c r="A363" t="s">
        <v>1323</v>
      </c>
      <c r="B363" t="s">
        <v>1322</v>
      </c>
      <c r="C363" t="s">
        <v>24</v>
      </c>
      <c r="D363" s="21">
        <v>17368.775000000001</v>
      </c>
      <c r="E363" s="21">
        <v>14763.458750000002</v>
      </c>
      <c r="F363" s="11">
        <v>0.15</v>
      </c>
      <c r="G363" t="s">
        <v>312</v>
      </c>
      <c r="H363" t="s">
        <v>667</v>
      </c>
      <c r="I363" t="s">
        <v>1094</v>
      </c>
      <c r="J363" t="s">
        <v>667</v>
      </c>
    </row>
    <row r="364" spans="1:10" x14ac:dyDescent="0.2">
      <c r="A364" t="s">
        <v>1321</v>
      </c>
      <c r="B364" t="s">
        <v>1320</v>
      </c>
      <c r="C364" t="s">
        <v>24</v>
      </c>
      <c r="D364" s="21">
        <v>22637.35</v>
      </c>
      <c r="E364" s="21">
        <v>19241.747499999998</v>
      </c>
      <c r="F364" s="11">
        <v>0.15</v>
      </c>
      <c r="G364" t="s">
        <v>312</v>
      </c>
      <c r="H364" t="s">
        <v>667</v>
      </c>
      <c r="I364" t="s">
        <v>1094</v>
      </c>
      <c r="J364" t="s">
        <v>667</v>
      </c>
    </row>
    <row r="365" spans="1:10" x14ac:dyDescent="0.2">
      <c r="A365" t="s">
        <v>1319</v>
      </c>
      <c r="B365" t="s">
        <v>1318</v>
      </c>
      <c r="C365" t="s">
        <v>24</v>
      </c>
      <c r="D365" s="21">
        <v>23358.674999999999</v>
      </c>
      <c r="E365" s="21">
        <v>19854.873749999999</v>
      </c>
      <c r="F365" s="11">
        <v>0.15</v>
      </c>
      <c r="G365" t="s">
        <v>312</v>
      </c>
      <c r="H365" t="s">
        <v>667</v>
      </c>
      <c r="I365" t="s">
        <v>1094</v>
      </c>
      <c r="J365" t="s">
        <v>667</v>
      </c>
    </row>
    <row r="366" spans="1:10" x14ac:dyDescent="0.2">
      <c r="A366" t="s">
        <v>1317</v>
      </c>
      <c r="B366" t="s">
        <v>1316</v>
      </c>
      <c r="C366" t="s">
        <v>24</v>
      </c>
      <c r="D366" s="21">
        <v>26557.875</v>
      </c>
      <c r="E366" s="21">
        <v>22574.193749999999</v>
      </c>
      <c r="F366" s="11">
        <v>0.15</v>
      </c>
      <c r="G366" t="s">
        <v>312</v>
      </c>
      <c r="H366" t="s">
        <v>667</v>
      </c>
      <c r="I366" t="s">
        <v>1094</v>
      </c>
      <c r="J366" t="s">
        <v>667</v>
      </c>
    </row>
    <row r="367" spans="1:10" x14ac:dyDescent="0.2">
      <c r="A367" t="s">
        <v>1315</v>
      </c>
      <c r="B367" t="s">
        <v>1314</v>
      </c>
      <c r="C367" t="s">
        <v>24</v>
      </c>
      <c r="D367" s="21">
        <v>21289.3</v>
      </c>
      <c r="E367" s="21">
        <v>18095.904999999999</v>
      </c>
      <c r="F367" s="11">
        <v>0.15</v>
      </c>
      <c r="G367" t="s">
        <v>312</v>
      </c>
      <c r="H367" t="s">
        <v>667</v>
      </c>
      <c r="I367" t="s">
        <v>1094</v>
      </c>
      <c r="J367" t="s">
        <v>667</v>
      </c>
    </row>
    <row r="368" spans="1:10" x14ac:dyDescent="0.2">
      <c r="A368" t="s">
        <v>1313</v>
      </c>
      <c r="B368" t="s">
        <v>1312</v>
      </c>
      <c r="C368" t="s">
        <v>24</v>
      </c>
      <c r="D368" s="21">
        <v>27279.200000000001</v>
      </c>
      <c r="E368" s="21">
        <v>23187.32</v>
      </c>
      <c r="F368" s="11">
        <v>0.15</v>
      </c>
      <c r="G368" t="s">
        <v>312</v>
      </c>
      <c r="H368" t="s">
        <v>667</v>
      </c>
      <c r="I368" t="s">
        <v>1094</v>
      </c>
      <c r="J368" t="s">
        <v>667</v>
      </c>
    </row>
    <row r="369" spans="1:10" x14ac:dyDescent="0.2">
      <c r="A369" t="s">
        <v>1311</v>
      </c>
      <c r="B369" t="s">
        <v>1310</v>
      </c>
      <c r="C369" t="s">
        <v>24</v>
      </c>
      <c r="D369" s="21">
        <v>20567.974999999999</v>
      </c>
      <c r="E369" s="21">
        <v>17482.778749999998</v>
      </c>
      <c r="F369" s="11">
        <v>0.15</v>
      </c>
      <c r="G369" t="s">
        <v>312</v>
      </c>
      <c r="H369" t="s">
        <v>667</v>
      </c>
      <c r="I369" t="s">
        <v>1094</v>
      </c>
      <c r="J369" t="s">
        <v>667</v>
      </c>
    </row>
    <row r="370" spans="1:10" x14ac:dyDescent="0.2">
      <c r="A370" t="s">
        <v>1309</v>
      </c>
      <c r="B370" t="s">
        <v>1308</v>
      </c>
      <c r="C370" t="s">
        <v>24</v>
      </c>
      <c r="D370" s="21">
        <v>14552.275</v>
      </c>
      <c r="E370" s="21">
        <v>12369.43375</v>
      </c>
      <c r="F370" s="11">
        <v>0.15</v>
      </c>
      <c r="G370" t="s">
        <v>312</v>
      </c>
      <c r="H370" t="s">
        <v>667</v>
      </c>
      <c r="I370" t="s">
        <v>1241</v>
      </c>
      <c r="J370" t="s">
        <v>667</v>
      </c>
    </row>
    <row r="371" spans="1:10" x14ac:dyDescent="0.2">
      <c r="A371" t="s">
        <v>1307</v>
      </c>
      <c r="B371" t="s">
        <v>1306</v>
      </c>
      <c r="C371" t="s">
        <v>24</v>
      </c>
      <c r="D371" s="21">
        <v>22782.474999999999</v>
      </c>
      <c r="E371" s="21">
        <v>19365.103749999998</v>
      </c>
      <c r="F371" s="11">
        <v>0.15</v>
      </c>
      <c r="G371" t="s">
        <v>312</v>
      </c>
      <c r="H371" t="s">
        <v>667</v>
      </c>
      <c r="I371" t="s">
        <v>1241</v>
      </c>
      <c r="J371" t="s">
        <v>667</v>
      </c>
    </row>
    <row r="372" spans="1:10" x14ac:dyDescent="0.2">
      <c r="A372" t="s">
        <v>1305</v>
      </c>
      <c r="B372" t="s">
        <v>1304</v>
      </c>
      <c r="C372" t="s">
        <v>24</v>
      </c>
      <c r="D372" s="21">
        <v>26701.924999999999</v>
      </c>
      <c r="E372" s="21">
        <v>22696.63625</v>
      </c>
      <c r="F372" s="11">
        <v>0.15</v>
      </c>
      <c r="G372" t="s">
        <v>312</v>
      </c>
      <c r="H372" t="s">
        <v>667</v>
      </c>
      <c r="I372" t="s">
        <v>1241</v>
      </c>
      <c r="J372" t="s">
        <v>667</v>
      </c>
    </row>
    <row r="373" spans="1:10" x14ac:dyDescent="0.2">
      <c r="A373" t="s">
        <v>1303</v>
      </c>
      <c r="B373" t="s">
        <v>1302</v>
      </c>
      <c r="C373" t="s">
        <v>24</v>
      </c>
      <c r="D373" s="21">
        <v>17826.724999999999</v>
      </c>
      <c r="E373" s="21">
        <v>15152.716249999998</v>
      </c>
      <c r="F373" s="11">
        <v>0.15</v>
      </c>
      <c r="G373" t="s">
        <v>312</v>
      </c>
      <c r="H373" t="s">
        <v>667</v>
      </c>
      <c r="I373" t="s">
        <v>1241</v>
      </c>
      <c r="J373" t="s">
        <v>667</v>
      </c>
    </row>
    <row r="374" spans="1:10" x14ac:dyDescent="0.2">
      <c r="A374" t="s">
        <v>1301</v>
      </c>
      <c r="B374" t="s">
        <v>1300</v>
      </c>
      <c r="C374" t="s">
        <v>24</v>
      </c>
      <c r="D374" s="21">
        <v>23816.625</v>
      </c>
      <c r="E374" s="21">
        <v>20244.131249999999</v>
      </c>
      <c r="F374" s="11">
        <v>0.15</v>
      </c>
      <c r="G374" t="s">
        <v>312</v>
      </c>
      <c r="H374" t="s">
        <v>667</v>
      </c>
      <c r="I374" t="s">
        <v>1241</v>
      </c>
      <c r="J374" t="s">
        <v>667</v>
      </c>
    </row>
    <row r="375" spans="1:10" x14ac:dyDescent="0.2">
      <c r="A375" t="s">
        <v>1299</v>
      </c>
      <c r="B375" t="s">
        <v>1298</v>
      </c>
      <c r="C375" t="s">
        <v>24</v>
      </c>
      <c r="D375" s="21">
        <v>19990.7</v>
      </c>
      <c r="E375" s="21">
        <v>16992.095000000001</v>
      </c>
      <c r="F375" s="11">
        <v>0.15</v>
      </c>
      <c r="G375" t="s">
        <v>312</v>
      </c>
      <c r="H375" t="s">
        <v>667</v>
      </c>
      <c r="I375" t="s">
        <v>1241</v>
      </c>
      <c r="J375" t="s">
        <v>667</v>
      </c>
    </row>
    <row r="376" spans="1:10" x14ac:dyDescent="0.2">
      <c r="A376" t="s">
        <v>1297</v>
      </c>
      <c r="B376" t="s">
        <v>1296</v>
      </c>
      <c r="C376" t="s">
        <v>24</v>
      </c>
      <c r="D376" s="21">
        <v>20712.025000000001</v>
      </c>
      <c r="E376" s="21">
        <v>17605.221250000002</v>
      </c>
      <c r="F376" s="11">
        <v>0.15</v>
      </c>
      <c r="G376" t="s">
        <v>312</v>
      </c>
      <c r="H376" t="s">
        <v>667</v>
      </c>
      <c r="I376" t="s">
        <v>1241</v>
      </c>
      <c r="J376" t="s">
        <v>667</v>
      </c>
    </row>
    <row r="377" spans="1:10" x14ac:dyDescent="0.2">
      <c r="A377" t="s">
        <v>1295</v>
      </c>
      <c r="B377" t="s">
        <v>1294</v>
      </c>
      <c r="C377" t="s">
        <v>24</v>
      </c>
      <c r="D377" s="21">
        <v>25980.6</v>
      </c>
      <c r="E377" s="21">
        <v>22083.51</v>
      </c>
      <c r="F377" s="11">
        <v>0.15</v>
      </c>
      <c r="G377" t="s">
        <v>312</v>
      </c>
      <c r="H377" t="s">
        <v>667</v>
      </c>
      <c r="I377" t="s">
        <v>1241</v>
      </c>
      <c r="J377" t="s">
        <v>667</v>
      </c>
    </row>
    <row r="378" spans="1:10" x14ac:dyDescent="0.2">
      <c r="A378" t="s">
        <v>1293</v>
      </c>
      <c r="B378" t="s">
        <v>1292</v>
      </c>
      <c r="C378" t="s">
        <v>24</v>
      </c>
      <c r="D378" s="21">
        <v>26701.924999999999</v>
      </c>
      <c r="E378" s="21">
        <v>22696.63625</v>
      </c>
      <c r="F378" s="11">
        <v>0.15</v>
      </c>
      <c r="G378" t="s">
        <v>312</v>
      </c>
      <c r="H378" t="s">
        <v>667</v>
      </c>
      <c r="I378" t="s">
        <v>1241</v>
      </c>
      <c r="J378" t="s">
        <v>667</v>
      </c>
    </row>
    <row r="379" spans="1:10" x14ac:dyDescent="0.2">
      <c r="A379" t="s">
        <v>1291</v>
      </c>
      <c r="B379" t="s">
        <v>1290</v>
      </c>
      <c r="C379" t="s">
        <v>24</v>
      </c>
      <c r="D379" s="21">
        <v>29901.125</v>
      </c>
      <c r="E379" s="21">
        <v>25415.956249999999</v>
      </c>
      <c r="F379" s="11">
        <v>0.15</v>
      </c>
      <c r="G379" t="s">
        <v>312</v>
      </c>
      <c r="H379" t="s">
        <v>667</v>
      </c>
      <c r="I379" t="s">
        <v>1241</v>
      </c>
      <c r="J379" t="s">
        <v>667</v>
      </c>
    </row>
    <row r="380" spans="1:10" x14ac:dyDescent="0.2">
      <c r="A380" t="s">
        <v>1289</v>
      </c>
      <c r="B380" t="s">
        <v>1288</v>
      </c>
      <c r="C380" t="s">
        <v>24</v>
      </c>
      <c r="D380" s="21">
        <v>24632.55</v>
      </c>
      <c r="E380" s="21">
        <v>20937.6675</v>
      </c>
      <c r="F380" s="11">
        <v>0.15</v>
      </c>
      <c r="G380" t="s">
        <v>312</v>
      </c>
      <c r="H380" t="s">
        <v>667</v>
      </c>
      <c r="I380" t="s">
        <v>1241</v>
      </c>
      <c r="J380" t="s">
        <v>667</v>
      </c>
    </row>
    <row r="381" spans="1:10" x14ac:dyDescent="0.2">
      <c r="A381" t="s">
        <v>1287</v>
      </c>
      <c r="B381" t="s">
        <v>1286</v>
      </c>
      <c r="C381" t="s">
        <v>24</v>
      </c>
      <c r="D381" s="21">
        <v>30622.45</v>
      </c>
      <c r="E381" s="21">
        <v>26029.0825</v>
      </c>
      <c r="F381" s="11">
        <v>0.15</v>
      </c>
      <c r="G381" t="s">
        <v>312</v>
      </c>
      <c r="H381" t="s">
        <v>667</v>
      </c>
      <c r="I381" t="s">
        <v>1241</v>
      </c>
      <c r="J381" t="s">
        <v>667</v>
      </c>
    </row>
    <row r="382" spans="1:10" x14ac:dyDescent="0.2">
      <c r="A382" t="s">
        <v>1285</v>
      </c>
      <c r="B382" t="s">
        <v>1284</v>
      </c>
      <c r="C382" t="s">
        <v>24</v>
      </c>
      <c r="D382" s="21">
        <v>23911.224999999999</v>
      </c>
      <c r="E382" s="21">
        <v>20324.541249999998</v>
      </c>
      <c r="F382" s="11">
        <v>0.15</v>
      </c>
      <c r="G382" t="s">
        <v>312</v>
      </c>
      <c r="H382" t="s">
        <v>667</v>
      </c>
      <c r="I382" t="s">
        <v>1241</v>
      </c>
      <c r="J382" t="s">
        <v>667</v>
      </c>
    </row>
    <row r="383" spans="1:10" x14ac:dyDescent="0.2">
      <c r="A383" t="s">
        <v>1283</v>
      </c>
      <c r="B383" t="s">
        <v>1282</v>
      </c>
      <c r="C383" t="s">
        <v>24</v>
      </c>
      <c r="D383" s="21">
        <v>23816.625</v>
      </c>
      <c r="E383" s="21">
        <v>20244.131249999999</v>
      </c>
      <c r="F383" s="11">
        <v>0.15</v>
      </c>
      <c r="G383" t="s">
        <v>312</v>
      </c>
      <c r="H383" t="s">
        <v>667</v>
      </c>
      <c r="I383" t="s">
        <v>1241</v>
      </c>
      <c r="J383" t="s">
        <v>667</v>
      </c>
    </row>
    <row r="384" spans="1:10" x14ac:dyDescent="0.2">
      <c r="A384" t="s">
        <v>1281</v>
      </c>
      <c r="B384" t="s">
        <v>1280</v>
      </c>
      <c r="C384" t="s">
        <v>24</v>
      </c>
      <c r="D384" s="21">
        <v>25980.6</v>
      </c>
      <c r="E384" s="21">
        <v>22083.51</v>
      </c>
      <c r="F384" s="11">
        <v>0.15</v>
      </c>
      <c r="G384" t="s">
        <v>312</v>
      </c>
      <c r="H384" t="s">
        <v>667</v>
      </c>
      <c r="I384" t="s">
        <v>1241</v>
      </c>
      <c r="J384" t="s">
        <v>667</v>
      </c>
    </row>
    <row r="385" spans="1:10" x14ac:dyDescent="0.2">
      <c r="A385" t="s">
        <v>1279</v>
      </c>
      <c r="B385" t="s">
        <v>1278</v>
      </c>
      <c r="C385" t="s">
        <v>24</v>
      </c>
      <c r="D385" s="21">
        <v>29901.125</v>
      </c>
      <c r="E385" s="21">
        <v>25415.956249999999</v>
      </c>
      <c r="F385" s="11">
        <v>0.15</v>
      </c>
      <c r="G385" t="s">
        <v>312</v>
      </c>
      <c r="H385" t="s">
        <v>667</v>
      </c>
      <c r="I385" t="s">
        <v>1241</v>
      </c>
      <c r="J385" t="s">
        <v>667</v>
      </c>
    </row>
    <row r="386" spans="1:10" x14ac:dyDescent="0.2">
      <c r="A386" t="s">
        <v>1277</v>
      </c>
      <c r="B386" t="s">
        <v>1276</v>
      </c>
      <c r="C386" t="s">
        <v>24</v>
      </c>
      <c r="D386" s="21">
        <v>12538.8</v>
      </c>
      <c r="E386" s="21">
        <v>10657.98</v>
      </c>
      <c r="F386" s="11">
        <v>0.15</v>
      </c>
      <c r="G386" t="s">
        <v>312</v>
      </c>
      <c r="H386" t="s">
        <v>667</v>
      </c>
      <c r="I386" t="s">
        <v>1241</v>
      </c>
      <c r="J386" t="s">
        <v>667</v>
      </c>
    </row>
    <row r="387" spans="1:10" x14ac:dyDescent="0.2">
      <c r="A387" t="s">
        <v>1275</v>
      </c>
      <c r="B387" t="s">
        <v>1274</v>
      </c>
      <c r="C387" t="s">
        <v>24</v>
      </c>
      <c r="D387" s="21">
        <v>14702.775</v>
      </c>
      <c r="E387" s="21">
        <v>12497.358749999999</v>
      </c>
      <c r="F387" s="11">
        <v>0.15</v>
      </c>
      <c r="G387" t="s">
        <v>312</v>
      </c>
      <c r="H387" t="s">
        <v>667</v>
      </c>
      <c r="I387" t="s">
        <v>1241</v>
      </c>
      <c r="J387" t="s">
        <v>667</v>
      </c>
    </row>
    <row r="388" spans="1:10" x14ac:dyDescent="0.2">
      <c r="A388" t="s">
        <v>1273</v>
      </c>
      <c r="B388" t="s">
        <v>1272</v>
      </c>
      <c r="C388" t="s">
        <v>24</v>
      </c>
      <c r="D388" s="21">
        <v>15738</v>
      </c>
      <c r="E388" s="21">
        <v>13377.3</v>
      </c>
      <c r="F388" s="11">
        <v>0.15</v>
      </c>
      <c r="G388" t="s">
        <v>312</v>
      </c>
      <c r="H388" t="s">
        <v>667</v>
      </c>
      <c r="I388" t="s">
        <v>1241</v>
      </c>
      <c r="J388" t="s">
        <v>667</v>
      </c>
    </row>
    <row r="389" spans="1:10" x14ac:dyDescent="0.2">
      <c r="A389" t="s">
        <v>1271</v>
      </c>
      <c r="B389" t="s">
        <v>1270</v>
      </c>
      <c r="C389" t="s">
        <v>24</v>
      </c>
      <c r="D389" s="21">
        <v>17901.974999999999</v>
      </c>
      <c r="E389" s="21">
        <v>15216.678749999999</v>
      </c>
      <c r="F389" s="11">
        <v>0.15</v>
      </c>
      <c r="G389" t="s">
        <v>312</v>
      </c>
      <c r="H389" t="s">
        <v>667</v>
      </c>
      <c r="I389" t="s">
        <v>1241</v>
      </c>
      <c r="J389" t="s">
        <v>667</v>
      </c>
    </row>
    <row r="390" spans="1:10" x14ac:dyDescent="0.2">
      <c r="A390" t="s">
        <v>1269</v>
      </c>
      <c r="B390" t="s">
        <v>1268</v>
      </c>
      <c r="C390" t="s">
        <v>24</v>
      </c>
      <c r="D390" s="21">
        <v>23891.875</v>
      </c>
      <c r="E390" s="21">
        <v>20308.09375</v>
      </c>
      <c r="F390" s="11">
        <v>0.15</v>
      </c>
      <c r="G390" t="s">
        <v>312</v>
      </c>
      <c r="H390" t="s">
        <v>667</v>
      </c>
      <c r="I390" t="s">
        <v>1241</v>
      </c>
      <c r="J390" t="s">
        <v>667</v>
      </c>
    </row>
    <row r="391" spans="1:10" x14ac:dyDescent="0.2">
      <c r="A391" t="s">
        <v>1267</v>
      </c>
      <c r="B391" t="s">
        <v>1266</v>
      </c>
      <c r="C391" t="s">
        <v>24</v>
      </c>
      <c r="D391" s="21">
        <v>27812.400000000001</v>
      </c>
      <c r="E391" s="21">
        <v>23640.54</v>
      </c>
      <c r="F391" s="11">
        <v>0.15</v>
      </c>
      <c r="G391" t="s">
        <v>312</v>
      </c>
      <c r="H391" t="s">
        <v>667</v>
      </c>
      <c r="I391" t="s">
        <v>1241</v>
      </c>
      <c r="J391" t="s">
        <v>667</v>
      </c>
    </row>
    <row r="392" spans="1:10" x14ac:dyDescent="0.2">
      <c r="A392" t="s">
        <v>1265</v>
      </c>
      <c r="B392" t="s">
        <v>1264</v>
      </c>
      <c r="C392" t="s">
        <v>24</v>
      </c>
      <c r="D392" s="21">
        <v>22543.825000000001</v>
      </c>
      <c r="E392" s="21">
        <v>19162.251250000001</v>
      </c>
      <c r="F392" s="11">
        <v>0.15</v>
      </c>
      <c r="G392" t="s">
        <v>312</v>
      </c>
      <c r="H392" t="s">
        <v>667</v>
      </c>
      <c r="I392" t="s">
        <v>1241</v>
      </c>
      <c r="J392" t="s">
        <v>667</v>
      </c>
    </row>
    <row r="393" spans="1:10" x14ac:dyDescent="0.2">
      <c r="A393" t="s">
        <v>1263</v>
      </c>
      <c r="B393" t="s">
        <v>1262</v>
      </c>
      <c r="C393" t="s">
        <v>24</v>
      </c>
      <c r="D393" s="21">
        <v>28646.6</v>
      </c>
      <c r="E393" s="21">
        <v>24349.609999999997</v>
      </c>
      <c r="F393" s="11">
        <v>0.15</v>
      </c>
      <c r="G393" t="s">
        <v>312</v>
      </c>
      <c r="H393" t="s">
        <v>667</v>
      </c>
      <c r="I393" t="s">
        <v>1094</v>
      </c>
      <c r="J393" t="s">
        <v>667</v>
      </c>
    </row>
    <row r="394" spans="1:10" x14ac:dyDescent="0.2">
      <c r="A394" t="s">
        <v>1261</v>
      </c>
      <c r="B394" t="s">
        <v>1260</v>
      </c>
      <c r="C394" t="s">
        <v>24</v>
      </c>
      <c r="D394" s="21">
        <v>28646.6</v>
      </c>
      <c r="E394" s="21">
        <v>24349.609999999997</v>
      </c>
      <c r="F394" s="11">
        <v>0.15</v>
      </c>
      <c r="G394" t="s">
        <v>312</v>
      </c>
      <c r="H394" t="s">
        <v>667</v>
      </c>
      <c r="I394" t="s">
        <v>1094</v>
      </c>
      <c r="J394" t="s">
        <v>667</v>
      </c>
    </row>
    <row r="395" spans="1:10" x14ac:dyDescent="0.2">
      <c r="A395" t="s">
        <v>1249</v>
      </c>
      <c r="B395" t="s">
        <v>1248</v>
      </c>
      <c r="C395" t="s">
        <v>24</v>
      </c>
      <c r="D395" s="21">
        <v>10036.200000000001</v>
      </c>
      <c r="E395" s="21">
        <v>8530.77</v>
      </c>
      <c r="F395" s="11">
        <v>0.15</v>
      </c>
      <c r="G395" t="s">
        <v>312</v>
      </c>
      <c r="H395" t="s">
        <v>667</v>
      </c>
      <c r="I395" t="s">
        <v>1094</v>
      </c>
      <c r="J395" t="s">
        <v>667</v>
      </c>
    </row>
    <row r="396" spans="1:10" x14ac:dyDescent="0.2">
      <c r="A396" t="s">
        <v>1247</v>
      </c>
      <c r="B396" t="s">
        <v>1246</v>
      </c>
      <c r="C396" t="s">
        <v>24</v>
      </c>
      <c r="D396" s="21">
        <v>9743.7999999999993</v>
      </c>
      <c r="E396" s="21">
        <v>8282.23</v>
      </c>
      <c r="F396" s="11">
        <v>0.15</v>
      </c>
      <c r="G396" t="s">
        <v>312</v>
      </c>
      <c r="H396" t="s">
        <v>667</v>
      </c>
      <c r="I396" t="s">
        <v>1241</v>
      </c>
      <c r="J396" t="s">
        <v>667</v>
      </c>
    </row>
    <row r="397" spans="1:10" x14ac:dyDescent="0.2">
      <c r="A397" t="s">
        <v>1245</v>
      </c>
      <c r="B397" t="s">
        <v>1244</v>
      </c>
      <c r="C397" t="s">
        <v>24</v>
      </c>
      <c r="D397" s="21">
        <v>10188.85</v>
      </c>
      <c r="E397" s="21">
        <v>8660.5225000000009</v>
      </c>
      <c r="F397" s="11">
        <v>0.15</v>
      </c>
      <c r="G397" t="s">
        <v>312</v>
      </c>
      <c r="H397" t="s">
        <v>667</v>
      </c>
      <c r="I397" t="s">
        <v>1094</v>
      </c>
      <c r="J397" t="s">
        <v>667</v>
      </c>
    </row>
    <row r="398" spans="1:10" x14ac:dyDescent="0.2">
      <c r="A398" t="s">
        <v>1243</v>
      </c>
      <c r="B398" t="s">
        <v>1242</v>
      </c>
      <c r="C398" t="s">
        <v>24</v>
      </c>
      <c r="D398" s="21">
        <v>10494.15</v>
      </c>
      <c r="E398" s="21">
        <v>8920.0275000000001</v>
      </c>
      <c r="F398" s="11">
        <v>0.15</v>
      </c>
      <c r="G398" t="s">
        <v>312</v>
      </c>
      <c r="H398" t="s">
        <v>667</v>
      </c>
      <c r="I398" t="s">
        <v>1241</v>
      </c>
      <c r="J398" t="s">
        <v>667</v>
      </c>
    </row>
    <row r="399" spans="1:10" x14ac:dyDescent="0.2">
      <c r="A399" t="s">
        <v>1240</v>
      </c>
      <c r="B399" t="s">
        <v>1239</v>
      </c>
      <c r="C399" t="s">
        <v>24</v>
      </c>
      <c r="D399" s="21">
        <v>21031.3</v>
      </c>
      <c r="E399" s="21">
        <v>17245.666000000001</v>
      </c>
      <c r="F399" s="11">
        <v>0.18</v>
      </c>
      <c r="G399" t="s">
        <v>312</v>
      </c>
      <c r="H399" t="s">
        <v>261</v>
      </c>
      <c r="I399" t="s">
        <v>1094</v>
      </c>
      <c r="J399" t="s">
        <v>261</v>
      </c>
    </row>
    <row r="400" spans="1:10" x14ac:dyDescent="0.2">
      <c r="A400" t="s">
        <v>1238</v>
      </c>
      <c r="B400" t="s">
        <v>1237</v>
      </c>
      <c r="C400" t="s">
        <v>24</v>
      </c>
      <c r="D400" s="21">
        <v>31070.724999999999</v>
      </c>
      <c r="E400" s="21">
        <v>25477.994500000001</v>
      </c>
      <c r="F400" s="11">
        <v>0.18</v>
      </c>
      <c r="G400" t="s">
        <v>312</v>
      </c>
      <c r="H400" t="s">
        <v>261</v>
      </c>
      <c r="I400" t="s">
        <v>1094</v>
      </c>
      <c r="J400" t="s">
        <v>261</v>
      </c>
    </row>
    <row r="401" spans="1:10" x14ac:dyDescent="0.2">
      <c r="A401" t="s">
        <v>1236</v>
      </c>
      <c r="B401" t="s">
        <v>1119</v>
      </c>
      <c r="C401" t="s">
        <v>24</v>
      </c>
      <c r="D401" s="21">
        <v>35498.65</v>
      </c>
      <c r="E401" s="21">
        <v>29108.893000000004</v>
      </c>
      <c r="F401" s="11">
        <v>0.18</v>
      </c>
      <c r="G401" t="s">
        <v>312</v>
      </c>
      <c r="H401" t="s">
        <v>261</v>
      </c>
      <c r="I401" t="s">
        <v>1094</v>
      </c>
      <c r="J401" t="s">
        <v>261</v>
      </c>
    </row>
    <row r="402" spans="1:10" x14ac:dyDescent="0.2">
      <c r="A402" t="s">
        <v>1235</v>
      </c>
      <c r="B402" t="s">
        <v>1234</v>
      </c>
      <c r="C402" t="s">
        <v>24</v>
      </c>
      <c r="D402" s="21">
        <v>34316.15</v>
      </c>
      <c r="E402" s="21">
        <v>28139.243000000002</v>
      </c>
      <c r="F402" s="11">
        <v>0.18</v>
      </c>
      <c r="G402" t="s">
        <v>312</v>
      </c>
      <c r="H402" t="s">
        <v>261</v>
      </c>
      <c r="I402" t="s">
        <v>1094</v>
      </c>
      <c r="J402" t="s">
        <v>261</v>
      </c>
    </row>
    <row r="403" spans="1:10" x14ac:dyDescent="0.2">
      <c r="A403" t="s">
        <v>1233</v>
      </c>
      <c r="B403" t="s">
        <v>1232</v>
      </c>
      <c r="C403" t="s">
        <v>24</v>
      </c>
      <c r="D403" s="21">
        <v>31194.35</v>
      </c>
      <c r="E403" s="21">
        <v>25579.367000000002</v>
      </c>
      <c r="F403" s="11">
        <v>0.18</v>
      </c>
      <c r="G403" t="s">
        <v>312</v>
      </c>
      <c r="H403" t="s">
        <v>261</v>
      </c>
      <c r="I403" t="s">
        <v>1094</v>
      </c>
      <c r="J403" t="s">
        <v>261</v>
      </c>
    </row>
    <row r="404" spans="1:10" x14ac:dyDescent="0.2">
      <c r="A404" t="s">
        <v>1231</v>
      </c>
      <c r="B404" t="s">
        <v>1230</v>
      </c>
      <c r="C404" t="s">
        <v>24</v>
      </c>
      <c r="D404" s="21">
        <v>39194.5</v>
      </c>
      <c r="E404" s="21">
        <v>32139.49</v>
      </c>
      <c r="F404" s="11">
        <v>0.18</v>
      </c>
      <c r="G404" t="s">
        <v>312</v>
      </c>
      <c r="H404" t="s">
        <v>261</v>
      </c>
      <c r="I404" t="s">
        <v>1094</v>
      </c>
      <c r="J404" t="s">
        <v>261</v>
      </c>
    </row>
    <row r="405" spans="1:10" x14ac:dyDescent="0.2">
      <c r="A405" t="s">
        <v>1229</v>
      </c>
      <c r="B405" t="s">
        <v>1228</v>
      </c>
      <c r="C405" t="s">
        <v>24</v>
      </c>
      <c r="D405" s="21">
        <v>27002.924999999999</v>
      </c>
      <c r="E405" s="21">
        <v>22142.398499999999</v>
      </c>
      <c r="F405" s="11">
        <v>0.18</v>
      </c>
      <c r="G405" t="s">
        <v>312</v>
      </c>
      <c r="H405" t="s">
        <v>261</v>
      </c>
      <c r="I405" t="s">
        <v>1094</v>
      </c>
      <c r="J405" t="s">
        <v>261</v>
      </c>
    </row>
    <row r="406" spans="1:10" x14ac:dyDescent="0.2">
      <c r="A406" t="s">
        <v>1227</v>
      </c>
      <c r="B406" t="s">
        <v>1117</v>
      </c>
      <c r="C406" t="s">
        <v>24</v>
      </c>
      <c r="D406" s="21">
        <v>28178.974999999999</v>
      </c>
      <c r="E406" s="21">
        <v>23106.7595</v>
      </c>
      <c r="F406" s="11">
        <v>0.18</v>
      </c>
      <c r="G406" t="s">
        <v>312</v>
      </c>
      <c r="H406" t="s">
        <v>261</v>
      </c>
      <c r="I406" t="s">
        <v>1094</v>
      </c>
      <c r="J406" t="s">
        <v>261</v>
      </c>
    </row>
    <row r="407" spans="1:10" x14ac:dyDescent="0.2">
      <c r="A407" t="s">
        <v>1226</v>
      </c>
      <c r="B407" t="s">
        <v>1225</v>
      </c>
      <c r="C407" t="s">
        <v>24</v>
      </c>
      <c r="D407" s="21">
        <v>32908.974999999999</v>
      </c>
      <c r="E407" s="21">
        <v>26985.359500000002</v>
      </c>
      <c r="F407" s="11">
        <v>0.18</v>
      </c>
      <c r="G407" t="s">
        <v>312</v>
      </c>
      <c r="H407" t="s">
        <v>261</v>
      </c>
      <c r="I407" t="s">
        <v>1094</v>
      </c>
      <c r="J407" t="s">
        <v>261</v>
      </c>
    </row>
    <row r="408" spans="1:10" x14ac:dyDescent="0.2">
      <c r="A408" t="s">
        <v>1224</v>
      </c>
      <c r="B408" t="s">
        <v>1113</v>
      </c>
      <c r="C408" t="s">
        <v>24</v>
      </c>
      <c r="D408" s="21">
        <v>35108.425000000003</v>
      </c>
      <c r="E408" s="21">
        <v>28788.908500000005</v>
      </c>
      <c r="F408" s="11">
        <v>0.18</v>
      </c>
      <c r="G408" t="s">
        <v>312</v>
      </c>
      <c r="H408" t="s">
        <v>261</v>
      </c>
      <c r="I408" t="s">
        <v>1094</v>
      </c>
      <c r="J408" t="s">
        <v>261</v>
      </c>
    </row>
    <row r="409" spans="1:10" x14ac:dyDescent="0.2">
      <c r="A409" t="s">
        <v>1223</v>
      </c>
      <c r="B409" t="s">
        <v>1109</v>
      </c>
      <c r="C409" t="s">
        <v>24</v>
      </c>
      <c r="D409" s="21">
        <v>38514.025000000001</v>
      </c>
      <c r="E409" s="21">
        <v>31581.500500000002</v>
      </c>
      <c r="F409" s="11">
        <v>0.18</v>
      </c>
      <c r="G409" t="s">
        <v>312</v>
      </c>
      <c r="H409" t="s">
        <v>261</v>
      </c>
      <c r="I409" t="s">
        <v>1094</v>
      </c>
      <c r="J409" t="s">
        <v>261</v>
      </c>
    </row>
    <row r="410" spans="1:10" x14ac:dyDescent="0.2">
      <c r="A410" t="s">
        <v>1222</v>
      </c>
      <c r="B410" t="s">
        <v>1221</v>
      </c>
      <c r="C410" t="s">
        <v>24</v>
      </c>
      <c r="D410" s="21">
        <v>31425.474999999999</v>
      </c>
      <c r="E410" s="21">
        <v>25768.889500000001</v>
      </c>
      <c r="F410" s="11">
        <v>0.18</v>
      </c>
      <c r="G410" t="s">
        <v>312</v>
      </c>
      <c r="H410" t="s">
        <v>261</v>
      </c>
      <c r="I410" t="s">
        <v>1094</v>
      </c>
      <c r="J410" t="s">
        <v>261</v>
      </c>
    </row>
    <row r="411" spans="1:10" x14ac:dyDescent="0.2">
      <c r="A411" t="s">
        <v>1220</v>
      </c>
      <c r="B411" t="s">
        <v>1219</v>
      </c>
      <c r="C411" t="s">
        <v>24</v>
      </c>
      <c r="D411" s="21">
        <v>37331.525000000001</v>
      </c>
      <c r="E411" s="21">
        <v>30611.850500000004</v>
      </c>
      <c r="F411" s="11">
        <v>0.18</v>
      </c>
      <c r="G411" t="s">
        <v>312</v>
      </c>
      <c r="H411" t="s">
        <v>261</v>
      </c>
      <c r="I411" t="s">
        <v>1094</v>
      </c>
      <c r="J411" t="s">
        <v>261</v>
      </c>
    </row>
    <row r="412" spans="1:10" x14ac:dyDescent="0.2">
      <c r="A412" t="s">
        <v>1218</v>
      </c>
      <c r="B412" t="s">
        <v>1217</v>
      </c>
      <c r="C412" t="s">
        <v>24</v>
      </c>
      <c r="D412" s="21">
        <v>34209.724999999999</v>
      </c>
      <c r="E412" s="21">
        <v>28051.9745</v>
      </c>
      <c r="F412" s="11">
        <v>0.18</v>
      </c>
      <c r="G412" t="s">
        <v>312</v>
      </c>
      <c r="H412" t="s">
        <v>261</v>
      </c>
      <c r="I412" t="s">
        <v>1094</v>
      </c>
      <c r="J412" t="s">
        <v>261</v>
      </c>
    </row>
    <row r="413" spans="1:10" x14ac:dyDescent="0.2">
      <c r="A413" t="s">
        <v>1216</v>
      </c>
      <c r="B413" t="s">
        <v>1215</v>
      </c>
      <c r="C413" t="s">
        <v>24</v>
      </c>
      <c r="D413" s="21">
        <v>40116.85</v>
      </c>
      <c r="E413" s="21">
        <v>32895.817000000003</v>
      </c>
      <c r="F413" s="11">
        <v>0.18</v>
      </c>
      <c r="G413" t="s">
        <v>312</v>
      </c>
      <c r="H413" t="s">
        <v>261</v>
      </c>
      <c r="I413" t="s">
        <v>1094</v>
      </c>
      <c r="J413" t="s">
        <v>261</v>
      </c>
    </row>
    <row r="414" spans="1:10" x14ac:dyDescent="0.2">
      <c r="A414" t="s">
        <v>1214</v>
      </c>
      <c r="B414" t="s">
        <v>1213</v>
      </c>
      <c r="C414" t="s">
        <v>24</v>
      </c>
      <c r="D414" s="21">
        <v>36210.300000000003</v>
      </c>
      <c r="E414" s="21">
        <v>29692.446000000004</v>
      </c>
      <c r="F414" s="11">
        <v>0.18</v>
      </c>
      <c r="G414" t="s">
        <v>312</v>
      </c>
      <c r="H414" t="s">
        <v>261</v>
      </c>
      <c r="I414" t="s">
        <v>1094</v>
      </c>
      <c r="J414" t="s">
        <v>261</v>
      </c>
    </row>
    <row r="415" spans="1:10" x14ac:dyDescent="0.2">
      <c r="A415" t="s">
        <v>1212</v>
      </c>
      <c r="B415" t="s">
        <v>1211</v>
      </c>
      <c r="C415" t="s">
        <v>24</v>
      </c>
      <c r="D415" s="21">
        <v>40475.9</v>
      </c>
      <c r="E415" s="21">
        <v>34404.514999999999</v>
      </c>
      <c r="F415" s="11">
        <v>0.15</v>
      </c>
      <c r="G415" t="s">
        <v>312</v>
      </c>
      <c r="H415" t="s">
        <v>261</v>
      </c>
      <c r="I415" t="s">
        <v>1123</v>
      </c>
      <c r="J415" t="s">
        <v>261</v>
      </c>
    </row>
    <row r="416" spans="1:10" x14ac:dyDescent="0.2">
      <c r="A416" t="s">
        <v>1210</v>
      </c>
      <c r="B416" t="s">
        <v>1209</v>
      </c>
      <c r="C416" t="s">
        <v>24</v>
      </c>
      <c r="D416" s="21">
        <v>40475.9</v>
      </c>
      <c r="E416" s="21">
        <v>34404.514999999999</v>
      </c>
      <c r="F416" s="11">
        <v>0.15</v>
      </c>
      <c r="G416" t="s">
        <v>312</v>
      </c>
      <c r="H416" t="s">
        <v>261</v>
      </c>
      <c r="I416" t="s">
        <v>1123</v>
      </c>
      <c r="J416" t="s">
        <v>261</v>
      </c>
    </row>
    <row r="417" spans="1:10" x14ac:dyDescent="0.2">
      <c r="A417" t="s">
        <v>1208</v>
      </c>
      <c r="B417" t="s">
        <v>1207</v>
      </c>
      <c r="C417" t="s">
        <v>24</v>
      </c>
      <c r="D417" s="21">
        <v>42293.724999999999</v>
      </c>
      <c r="E417" s="21">
        <v>34680.854500000001</v>
      </c>
      <c r="F417" s="11">
        <v>0.18</v>
      </c>
      <c r="G417" t="s">
        <v>312</v>
      </c>
      <c r="H417" t="s">
        <v>261</v>
      </c>
      <c r="I417" t="s">
        <v>1094</v>
      </c>
      <c r="J417" t="s">
        <v>261</v>
      </c>
    </row>
    <row r="418" spans="1:10" x14ac:dyDescent="0.2">
      <c r="A418" t="s">
        <v>1206</v>
      </c>
      <c r="B418" t="s">
        <v>1205</v>
      </c>
      <c r="C418" t="s">
        <v>24</v>
      </c>
      <c r="D418" s="21">
        <v>46383.025000000001</v>
      </c>
      <c r="E418" s="21">
        <v>39425.571250000001</v>
      </c>
      <c r="F418" s="11">
        <v>0.15</v>
      </c>
      <c r="G418" t="s">
        <v>312</v>
      </c>
      <c r="H418" t="s">
        <v>261</v>
      </c>
      <c r="I418" t="s">
        <v>1123</v>
      </c>
      <c r="J418" t="s">
        <v>261</v>
      </c>
    </row>
    <row r="419" spans="1:10" x14ac:dyDescent="0.2">
      <c r="A419" t="s">
        <v>1204</v>
      </c>
      <c r="B419" t="s">
        <v>1203</v>
      </c>
      <c r="C419" t="s">
        <v>24</v>
      </c>
      <c r="D419" s="21">
        <v>39553.550000000003</v>
      </c>
      <c r="E419" s="21">
        <v>32433.911000000004</v>
      </c>
      <c r="F419" s="11">
        <v>0.18</v>
      </c>
      <c r="G419" t="s">
        <v>312</v>
      </c>
      <c r="H419" t="s">
        <v>261</v>
      </c>
      <c r="I419" t="s">
        <v>1094</v>
      </c>
      <c r="J419" t="s">
        <v>261</v>
      </c>
    </row>
    <row r="420" spans="1:10" x14ac:dyDescent="0.2">
      <c r="A420" t="s">
        <v>1202</v>
      </c>
      <c r="B420" t="s">
        <v>1201</v>
      </c>
      <c r="C420" t="s">
        <v>24</v>
      </c>
      <c r="D420" s="21">
        <v>40766.15</v>
      </c>
      <c r="E420" s="21">
        <v>33428.243000000002</v>
      </c>
      <c r="F420" s="11">
        <v>0.18</v>
      </c>
      <c r="G420" t="s">
        <v>312</v>
      </c>
      <c r="H420" t="s">
        <v>261</v>
      </c>
      <c r="I420" t="s">
        <v>1094</v>
      </c>
      <c r="J420" t="s">
        <v>261</v>
      </c>
    </row>
    <row r="421" spans="1:10" x14ac:dyDescent="0.2">
      <c r="A421" t="s">
        <v>1200</v>
      </c>
      <c r="B421" t="s">
        <v>1199</v>
      </c>
      <c r="C421" t="s">
        <v>24</v>
      </c>
      <c r="D421" s="21">
        <v>38104.449999999997</v>
      </c>
      <c r="E421" s="21">
        <v>31245.649000000001</v>
      </c>
      <c r="F421" s="11">
        <v>0.18</v>
      </c>
      <c r="G421" t="s">
        <v>312</v>
      </c>
      <c r="H421" t="s">
        <v>261</v>
      </c>
      <c r="I421" t="s">
        <v>1094</v>
      </c>
      <c r="J421" t="s">
        <v>261</v>
      </c>
    </row>
    <row r="422" spans="1:10" x14ac:dyDescent="0.2">
      <c r="A422" t="s">
        <v>1198</v>
      </c>
      <c r="B422" t="s">
        <v>1101</v>
      </c>
      <c r="C422" t="s">
        <v>24</v>
      </c>
      <c r="D422" s="21">
        <v>39315.974999999999</v>
      </c>
      <c r="E422" s="21">
        <v>32239.0995</v>
      </c>
      <c r="F422" s="11">
        <v>0.18</v>
      </c>
      <c r="G422" t="s">
        <v>312</v>
      </c>
      <c r="H422" t="s">
        <v>261</v>
      </c>
      <c r="I422" t="s">
        <v>1094</v>
      </c>
      <c r="J422" t="s">
        <v>261</v>
      </c>
    </row>
    <row r="423" spans="1:10" x14ac:dyDescent="0.2">
      <c r="A423" t="s">
        <v>1197</v>
      </c>
      <c r="B423" t="s">
        <v>1196</v>
      </c>
      <c r="C423" t="s">
        <v>24</v>
      </c>
      <c r="D423" s="21">
        <v>40528.574999999997</v>
      </c>
      <c r="E423" s="21">
        <v>33233.431499999999</v>
      </c>
      <c r="F423" s="11">
        <v>0.18</v>
      </c>
      <c r="G423" t="s">
        <v>312</v>
      </c>
      <c r="H423" t="s">
        <v>261</v>
      </c>
      <c r="I423" t="s">
        <v>1094</v>
      </c>
      <c r="J423" t="s">
        <v>261</v>
      </c>
    </row>
    <row r="424" spans="1:10" x14ac:dyDescent="0.2">
      <c r="A424" t="s">
        <v>1195</v>
      </c>
      <c r="B424" t="s">
        <v>1194</v>
      </c>
      <c r="C424" t="s">
        <v>24</v>
      </c>
      <c r="D424" s="21">
        <v>43877.2</v>
      </c>
      <c r="E424" s="21">
        <v>35979.304000000004</v>
      </c>
      <c r="F424" s="11">
        <v>0.18</v>
      </c>
      <c r="G424" t="s">
        <v>312</v>
      </c>
      <c r="H424" t="s">
        <v>261</v>
      </c>
      <c r="I424" t="s">
        <v>1094</v>
      </c>
      <c r="J424" t="s">
        <v>261</v>
      </c>
    </row>
    <row r="425" spans="1:10" x14ac:dyDescent="0.2">
      <c r="A425" t="s">
        <v>1193</v>
      </c>
      <c r="B425" t="s">
        <v>1192</v>
      </c>
      <c r="C425" t="s">
        <v>24</v>
      </c>
      <c r="D425" s="21">
        <v>44187.875</v>
      </c>
      <c r="E425" s="21">
        <v>36234.057500000003</v>
      </c>
      <c r="F425" s="11">
        <v>0.18</v>
      </c>
      <c r="G425" t="s">
        <v>312</v>
      </c>
      <c r="H425" t="s">
        <v>261</v>
      </c>
      <c r="I425" t="s">
        <v>1094</v>
      </c>
      <c r="J425" t="s">
        <v>261</v>
      </c>
    </row>
    <row r="426" spans="1:10" x14ac:dyDescent="0.2">
      <c r="A426" t="s">
        <v>1191</v>
      </c>
      <c r="B426" t="s">
        <v>1099</v>
      </c>
      <c r="C426" t="s">
        <v>24</v>
      </c>
      <c r="D426" s="21">
        <v>45400.474999999999</v>
      </c>
      <c r="E426" s="21">
        <v>37228.389500000005</v>
      </c>
      <c r="F426" s="11">
        <v>0.18</v>
      </c>
      <c r="G426" t="s">
        <v>312</v>
      </c>
      <c r="H426" t="s">
        <v>261</v>
      </c>
      <c r="I426" t="s">
        <v>1094</v>
      </c>
      <c r="J426" t="s">
        <v>261</v>
      </c>
    </row>
    <row r="427" spans="1:10" x14ac:dyDescent="0.2">
      <c r="A427" t="s">
        <v>1190</v>
      </c>
      <c r="B427" t="s">
        <v>1189</v>
      </c>
      <c r="C427" t="s">
        <v>24</v>
      </c>
      <c r="D427" s="21">
        <v>49398.400000000001</v>
      </c>
      <c r="E427" s="21">
        <v>41988.639999999999</v>
      </c>
      <c r="F427" s="11">
        <v>0.15</v>
      </c>
      <c r="G427" t="s">
        <v>312</v>
      </c>
      <c r="H427" t="s">
        <v>261</v>
      </c>
      <c r="I427" t="s">
        <v>1123</v>
      </c>
      <c r="J427" t="s">
        <v>261</v>
      </c>
    </row>
    <row r="428" spans="1:10" x14ac:dyDescent="0.2">
      <c r="A428" t="s">
        <v>1188</v>
      </c>
      <c r="B428" t="s">
        <v>1187</v>
      </c>
      <c r="C428" t="s">
        <v>24</v>
      </c>
      <c r="D428" s="21">
        <v>49398.400000000001</v>
      </c>
      <c r="E428" s="21">
        <v>41988.639999999999</v>
      </c>
      <c r="F428" s="11">
        <v>0.15</v>
      </c>
      <c r="G428" t="s">
        <v>312</v>
      </c>
      <c r="H428" t="s">
        <v>261</v>
      </c>
      <c r="I428" t="s">
        <v>1123</v>
      </c>
      <c r="J428" t="s">
        <v>261</v>
      </c>
    </row>
    <row r="429" spans="1:10" x14ac:dyDescent="0.2">
      <c r="A429" t="s">
        <v>1186</v>
      </c>
      <c r="B429" t="s">
        <v>1185</v>
      </c>
      <c r="C429" t="s">
        <v>24</v>
      </c>
      <c r="D429" s="21">
        <v>50574.45</v>
      </c>
      <c r="E429" s="21">
        <v>42988.282499999994</v>
      </c>
      <c r="F429" s="11">
        <v>0.15</v>
      </c>
      <c r="G429" t="s">
        <v>312</v>
      </c>
      <c r="H429" t="s">
        <v>261</v>
      </c>
      <c r="I429" t="s">
        <v>1123</v>
      </c>
      <c r="J429" t="s">
        <v>261</v>
      </c>
    </row>
    <row r="430" spans="1:10" x14ac:dyDescent="0.2">
      <c r="A430" t="s">
        <v>1184</v>
      </c>
      <c r="B430" t="s">
        <v>1183</v>
      </c>
      <c r="C430" t="s">
        <v>24</v>
      </c>
      <c r="D430" s="21">
        <v>50574.45</v>
      </c>
      <c r="E430" s="21">
        <v>42988.282499999994</v>
      </c>
      <c r="F430" s="11">
        <v>0.15</v>
      </c>
      <c r="G430" t="s">
        <v>312</v>
      </c>
      <c r="H430" t="s">
        <v>261</v>
      </c>
      <c r="I430" t="s">
        <v>1123</v>
      </c>
      <c r="J430" t="s">
        <v>261</v>
      </c>
    </row>
    <row r="431" spans="1:10" x14ac:dyDescent="0.2">
      <c r="A431" t="s">
        <v>1182</v>
      </c>
      <c r="B431" t="s">
        <v>1097</v>
      </c>
      <c r="C431" t="s">
        <v>24</v>
      </c>
      <c r="D431" s="21">
        <v>46612</v>
      </c>
      <c r="E431" s="21">
        <v>38221.840000000004</v>
      </c>
      <c r="F431" s="11">
        <v>0.18</v>
      </c>
      <c r="G431" t="s">
        <v>312</v>
      </c>
      <c r="H431" t="s">
        <v>261</v>
      </c>
      <c r="I431" t="s">
        <v>1094</v>
      </c>
      <c r="J431" t="s">
        <v>261</v>
      </c>
    </row>
    <row r="432" spans="1:10" x14ac:dyDescent="0.2">
      <c r="A432" t="s">
        <v>1181</v>
      </c>
      <c r="B432" t="s">
        <v>1095</v>
      </c>
      <c r="C432" t="s">
        <v>24</v>
      </c>
      <c r="D432" s="21">
        <v>49961.7</v>
      </c>
      <c r="E432" s="21">
        <v>40968.593999999997</v>
      </c>
      <c r="F432" s="11">
        <v>0.18</v>
      </c>
      <c r="G432" t="s">
        <v>312</v>
      </c>
      <c r="H432" t="s">
        <v>261</v>
      </c>
      <c r="I432" t="s">
        <v>1094</v>
      </c>
      <c r="J432" t="s">
        <v>261</v>
      </c>
    </row>
    <row r="433" spans="1:10" x14ac:dyDescent="0.2">
      <c r="A433" t="s">
        <v>1180</v>
      </c>
      <c r="B433" t="s">
        <v>1179</v>
      </c>
      <c r="C433" t="s">
        <v>24</v>
      </c>
      <c r="D433" s="21">
        <v>42659.224999999999</v>
      </c>
      <c r="E433" s="21">
        <v>34980.5645</v>
      </c>
      <c r="F433" s="11">
        <v>0.18</v>
      </c>
      <c r="G433" t="s">
        <v>312</v>
      </c>
      <c r="H433" t="s">
        <v>261</v>
      </c>
      <c r="I433" t="s">
        <v>1094</v>
      </c>
      <c r="J433" t="s">
        <v>261</v>
      </c>
    </row>
    <row r="434" spans="1:10" x14ac:dyDescent="0.2">
      <c r="A434" t="s">
        <v>1178</v>
      </c>
      <c r="B434" t="s">
        <v>1177</v>
      </c>
      <c r="C434" t="s">
        <v>24</v>
      </c>
      <c r="D434" s="21">
        <v>43871.824999999997</v>
      </c>
      <c r="E434" s="21">
        <v>35974.896500000003</v>
      </c>
      <c r="F434" s="11">
        <v>0.18</v>
      </c>
      <c r="G434" t="s">
        <v>312</v>
      </c>
      <c r="H434" t="s">
        <v>261</v>
      </c>
      <c r="I434" t="s">
        <v>1094</v>
      </c>
      <c r="J434" t="s">
        <v>261</v>
      </c>
    </row>
    <row r="435" spans="1:10" x14ac:dyDescent="0.2">
      <c r="A435" t="s">
        <v>1176</v>
      </c>
      <c r="B435" t="s">
        <v>1175</v>
      </c>
      <c r="C435" t="s">
        <v>24</v>
      </c>
      <c r="D435" s="21">
        <v>47220.45</v>
      </c>
      <c r="E435" s="21">
        <v>38720.769</v>
      </c>
      <c r="F435" s="11">
        <v>0.18</v>
      </c>
      <c r="G435" t="s">
        <v>312</v>
      </c>
      <c r="H435" t="s">
        <v>261</v>
      </c>
      <c r="I435" t="s">
        <v>1094</v>
      </c>
      <c r="J435" t="s">
        <v>261</v>
      </c>
    </row>
    <row r="436" spans="1:10" x14ac:dyDescent="0.2">
      <c r="A436" t="s">
        <v>1174</v>
      </c>
      <c r="B436" t="s">
        <v>1173</v>
      </c>
      <c r="C436" t="s">
        <v>24</v>
      </c>
      <c r="D436" s="21">
        <v>44486.724999999999</v>
      </c>
      <c r="E436" s="21">
        <v>36479.114500000003</v>
      </c>
      <c r="F436" s="11">
        <v>0.18</v>
      </c>
      <c r="G436" t="s">
        <v>312</v>
      </c>
      <c r="H436" t="s">
        <v>261</v>
      </c>
      <c r="I436" t="s">
        <v>1094</v>
      </c>
      <c r="J436" t="s">
        <v>261</v>
      </c>
    </row>
    <row r="437" spans="1:10" x14ac:dyDescent="0.2">
      <c r="A437" t="s">
        <v>1172</v>
      </c>
      <c r="B437" t="s">
        <v>1171</v>
      </c>
      <c r="C437" t="s">
        <v>24</v>
      </c>
      <c r="D437" s="21">
        <v>48743.724999999999</v>
      </c>
      <c r="E437" s="21">
        <v>39969.854500000001</v>
      </c>
      <c r="F437" s="11">
        <v>0.18</v>
      </c>
      <c r="G437" t="s">
        <v>312</v>
      </c>
      <c r="H437" t="s">
        <v>261</v>
      </c>
      <c r="I437" t="s">
        <v>1094</v>
      </c>
      <c r="J437" t="s">
        <v>261</v>
      </c>
    </row>
    <row r="438" spans="1:10" x14ac:dyDescent="0.2">
      <c r="A438" t="s">
        <v>1170</v>
      </c>
      <c r="B438" t="s">
        <v>1169</v>
      </c>
      <c r="C438" t="s">
        <v>24</v>
      </c>
      <c r="D438" s="21">
        <v>52643.824999999997</v>
      </c>
      <c r="E438" s="21">
        <v>44747.251249999994</v>
      </c>
      <c r="F438" s="11">
        <v>0.15</v>
      </c>
      <c r="G438" t="s">
        <v>312</v>
      </c>
      <c r="H438" t="s">
        <v>261</v>
      </c>
      <c r="I438" t="s">
        <v>1123</v>
      </c>
      <c r="J438" t="s">
        <v>261</v>
      </c>
    </row>
    <row r="439" spans="1:10" x14ac:dyDescent="0.2">
      <c r="A439" t="s">
        <v>1168</v>
      </c>
      <c r="B439" t="s">
        <v>1167</v>
      </c>
      <c r="C439" t="s">
        <v>24</v>
      </c>
      <c r="D439" s="21">
        <v>52643.824999999997</v>
      </c>
      <c r="E439" s="21">
        <v>44747.251249999994</v>
      </c>
      <c r="F439" s="11">
        <v>0.15</v>
      </c>
      <c r="G439" t="s">
        <v>312</v>
      </c>
      <c r="H439" t="s">
        <v>261</v>
      </c>
      <c r="I439" t="s">
        <v>1123</v>
      </c>
      <c r="J439" t="s">
        <v>261</v>
      </c>
    </row>
    <row r="440" spans="1:10" x14ac:dyDescent="0.2">
      <c r="A440" t="s">
        <v>1166</v>
      </c>
      <c r="B440" t="s">
        <v>1165</v>
      </c>
      <c r="C440" t="s">
        <v>24</v>
      </c>
      <c r="D440" s="21">
        <v>53820.95</v>
      </c>
      <c r="E440" s="21">
        <v>45747.807499999995</v>
      </c>
      <c r="F440" s="11">
        <v>0.15</v>
      </c>
      <c r="G440" t="s">
        <v>312</v>
      </c>
      <c r="H440" t="s">
        <v>261</v>
      </c>
      <c r="I440" t="s">
        <v>1123</v>
      </c>
      <c r="J440" t="s">
        <v>261</v>
      </c>
    </row>
    <row r="441" spans="1:10" x14ac:dyDescent="0.2">
      <c r="A441" t="s">
        <v>1164</v>
      </c>
      <c r="B441" t="s">
        <v>1163</v>
      </c>
      <c r="C441" t="s">
        <v>24</v>
      </c>
      <c r="D441" s="21">
        <v>53820.95</v>
      </c>
      <c r="E441" s="21">
        <v>45747.807499999995</v>
      </c>
      <c r="F441" s="11">
        <v>0.15</v>
      </c>
      <c r="G441" t="s">
        <v>312</v>
      </c>
      <c r="H441" t="s">
        <v>261</v>
      </c>
      <c r="I441" t="s">
        <v>1123</v>
      </c>
      <c r="J441" t="s">
        <v>261</v>
      </c>
    </row>
    <row r="442" spans="1:10" x14ac:dyDescent="0.2">
      <c r="A442" t="s">
        <v>1162</v>
      </c>
      <c r="B442" t="s">
        <v>1161</v>
      </c>
      <c r="C442" t="s">
        <v>24</v>
      </c>
      <c r="D442" s="21">
        <v>49955.25</v>
      </c>
      <c r="E442" s="21">
        <v>40963.305</v>
      </c>
      <c r="F442" s="11">
        <v>0.18</v>
      </c>
      <c r="G442" t="s">
        <v>312</v>
      </c>
      <c r="H442" t="s">
        <v>261</v>
      </c>
      <c r="I442" t="s">
        <v>1094</v>
      </c>
      <c r="J442" t="s">
        <v>261</v>
      </c>
    </row>
    <row r="443" spans="1:10" x14ac:dyDescent="0.2">
      <c r="A443" t="s">
        <v>1160</v>
      </c>
      <c r="B443" t="s">
        <v>1159</v>
      </c>
      <c r="C443" t="s">
        <v>24</v>
      </c>
      <c r="D443" s="21">
        <v>53304.95</v>
      </c>
      <c r="E443" s="21">
        <v>43710.059000000001</v>
      </c>
      <c r="F443" s="11">
        <v>0.18</v>
      </c>
      <c r="G443" t="s">
        <v>312</v>
      </c>
      <c r="H443" t="s">
        <v>261</v>
      </c>
      <c r="I443" t="s">
        <v>1094</v>
      </c>
      <c r="J443" t="s">
        <v>261</v>
      </c>
    </row>
    <row r="444" spans="1:10" x14ac:dyDescent="0.2">
      <c r="A444" t="s">
        <v>1158</v>
      </c>
      <c r="B444" t="s">
        <v>1157</v>
      </c>
      <c r="C444" t="s">
        <v>24</v>
      </c>
      <c r="D444" s="21">
        <v>44315.8</v>
      </c>
      <c r="E444" s="21">
        <v>36338.956000000006</v>
      </c>
      <c r="F444" s="11">
        <v>0.18</v>
      </c>
      <c r="G444" t="s">
        <v>312</v>
      </c>
      <c r="H444" t="s">
        <v>261</v>
      </c>
      <c r="I444" t="s">
        <v>1094</v>
      </c>
      <c r="J444" t="s">
        <v>261</v>
      </c>
    </row>
    <row r="445" spans="1:10" x14ac:dyDescent="0.2">
      <c r="A445" t="s">
        <v>1156</v>
      </c>
      <c r="B445" t="s">
        <v>1155</v>
      </c>
      <c r="C445" t="s">
        <v>24</v>
      </c>
      <c r="D445" s="21">
        <v>45528.4</v>
      </c>
      <c r="E445" s="21">
        <v>37333.288</v>
      </c>
      <c r="F445" s="11">
        <v>0.18</v>
      </c>
      <c r="G445" t="s">
        <v>312</v>
      </c>
      <c r="H445" t="s">
        <v>261</v>
      </c>
      <c r="I445" t="s">
        <v>1094</v>
      </c>
      <c r="J445" t="s">
        <v>261</v>
      </c>
    </row>
    <row r="446" spans="1:10" x14ac:dyDescent="0.2">
      <c r="A446" t="s">
        <v>1154</v>
      </c>
      <c r="B446" t="s">
        <v>1153</v>
      </c>
      <c r="C446" t="s">
        <v>24</v>
      </c>
      <c r="D446" s="21">
        <v>50089.625</v>
      </c>
      <c r="E446" s="21">
        <v>41073.4925</v>
      </c>
      <c r="F446" s="11">
        <v>0.18</v>
      </c>
      <c r="G446" t="s">
        <v>312</v>
      </c>
      <c r="H446" t="s">
        <v>261</v>
      </c>
      <c r="I446" t="s">
        <v>1094</v>
      </c>
      <c r="J446" t="s">
        <v>261</v>
      </c>
    </row>
    <row r="447" spans="1:10" x14ac:dyDescent="0.2">
      <c r="A447" t="s">
        <v>1152</v>
      </c>
      <c r="B447" t="s">
        <v>1151</v>
      </c>
      <c r="C447" t="s">
        <v>24</v>
      </c>
      <c r="D447" s="21">
        <v>50400.3</v>
      </c>
      <c r="E447" s="21">
        <v>41328.246000000006</v>
      </c>
      <c r="F447" s="11">
        <v>0.18</v>
      </c>
      <c r="G447" t="s">
        <v>312</v>
      </c>
      <c r="H447" t="s">
        <v>261</v>
      </c>
      <c r="I447" t="s">
        <v>1094</v>
      </c>
      <c r="J447" t="s">
        <v>261</v>
      </c>
    </row>
    <row r="448" spans="1:10" x14ac:dyDescent="0.2">
      <c r="A448" t="s">
        <v>1150</v>
      </c>
      <c r="B448" t="s">
        <v>1149</v>
      </c>
      <c r="C448" t="s">
        <v>24</v>
      </c>
      <c r="D448" s="21">
        <v>51611.824999999997</v>
      </c>
      <c r="E448" s="21">
        <v>42321.696499999998</v>
      </c>
      <c r="F448" s="11">
        <v>0.18</v>
      </c>
      <c r="G448" t="s">
        <v>312</v>
      </c>
      <c r="H448" t="s">
        <v>261</v>
      </c>
      <c r="I448" t="s">
        <v>1094</v>
      </c>
      <c r="J448" t="s">
        <v>261</v>
      </c>
    </row>
    <row r="449" spans="1:10" x14ac:dyDescent="0.2">
      <c r="A449" t="s">
        <v>1148</v>
      </c>
      <c r="B449" t="s">
        <v>1147</v>
      </c>
      <c r="C449" t="s">
        <v>24</v>
      </c>
      <c r="D449" s="21">
        <v>55429.15</v>
      </c>
      <c r="E449" s="21">
        <v>47114.777499999997</v>
      </c>
      <c r="F449" s="11">
        <v>0.15</v>
      </c>
      <c r="G449" t="s">
        <v>312</v>
      </c>
      <c r="H449" t="s">
        <v>261</v>
      </c>
      <c r="I449" t="s">
        <v>1123</v>
      </c>
      <c r="J449" t="s">
        <v>261</v>
      </c>
    </row>
    <row r="450" spans="1:10" x14ac:dyDescent="0.2">
      <c r="A450" t="s">
        <v>1146</v>
      </c>
      <c r="B450" t="s">
        <v>1145</v>
      </c>
      <c r="C450" t="s">
        <v>24</v>
      </c>
      <c r="D450" s="21">
        <v>55429.15</v>
      </c>
      <c r="E450" s="21">
        <v>47114.777499999997</v>
      </c>
      <c r="F450" s="11">
        <v>0.15</v>
      </c>
      <c r="G450" t="s">
        <v>312</v>
      </c>
      <c r="H450" t="s">
        <v>261</v>
      </c>
      <c r="I450" t="s">
        <v>1123</v>
      </c>
      <c r="J450" t="s">
        <v>261</v>
      </c>
    </row>
    <row r="451" spans="1:10" x14ac:dyDescent="0.2">
      <c r="A451" t="s">
        <v>1144</v>
      </c>
      <c r="B451" t="s">
        <v>1143</v>
      </c>
      <c r="C451" t="s">
        <v>24</v>
      </c>
      <c r="D451" s="21">
        <v>56605.2</v>
      </c>
      <c r="E451" s="21">
        <v>48114.42</v>
      </c>
      <c r="F451" s="11">
        <v>0.15</v>
      </c>
      <c r="G451" t="s">
        <v>312</v>
      </c>
      <c r="H451" t="s">
        <v>261</v>
      </c>
      <c r="I451" t="s">
        <v>1123</v>
      </c>
      <c r="J451" t="s">
        <v>261</v>
      </c>
    </row>
    <row r="452" spans="1:10" x14ac:dyDescent="0.2">
      <c r="A452" t="s">
        <v>1142</v>
      </c>
      <c r="B452" t="s">
        <v>1124</v>
      </c>
      <c r="C452" t="s">
        <v>24</v>
      </c>
      <c r="D452" s="21">
        <v>56605.2</v>
      </c>
      <c r="E452" s="21">
        <v>48114.42</v>
      </c>
      <c r="F452" s="11">
        <v>0.15</v>
      </c>
      <c r="G452" t="s">
        <v>312</v>
      </c>
      <c r="H452" t="s">
        <v>261</v>
      </c>
      <c r="I452" t="s">
        <v>1123</v>
      </c>
      <c r="J452" t="s">
        <v>261</v>
      </c>
    </row>
    <row r="453" spans="1:10" x14ac:dyDescent="0.2">
      <c r="A453" t="s">
        <v>1141</v>
      </c>
      <c r="B453" t="s">
        <v>1140</v>
      </c>
      <c r="C453" t="s">
        <v>24</v>
      </c>
      <c r="D453" s="21">
        <v>52823.35</v>
      </c>
      <c r="E453" s="21">
        <v>43315.147000000004</v>
      </c>
      <c r="F453" s="11">
        <v>0.18</v>
      </c>
      <c r="G453" t="s">
        <v>312</v>
      </c>
      <c r="H453" t="s">
        <v>261</v>
      </c>
      <c r="I453" t="s">
        <v>1094</v>
      </c>
      <c r="J453" t="s">
        <v>261</v>
      </c>
    </row>
    <row r="454" spans="1:10" x14ac:dyDescent="0.2">
      <c r="A454" t="s">
        <v>1139</v>
      </c>
      <c r="B454" t="s">
        <v>1138</v>
      </c>
      <c r="C454" t="s">
        <v>24</v>
      </c>
      <c r="D454" s="21">
        <v>56173.05</v>
      </c>
      <c r="E454" s="21">
        <v>46061.901000000005</v>
      </c>
      <c r="F454" s="11">
        <v>0.18</v>
      </c>
      <c r="G454" t="s">
        <v>312</v>
      </c>
      <c r="H454" t="s">
        <v>261</v>
      </c>
      <c r="I454" t="s">
        <v>1094</v>
      </c>
      <c r="J454" t="s">
        <v>261</v>
      </c>
    </row>
    <row r="455" spans="1:10" x14ac:dyDescent="0.2">
      <c r="A455" t="s">
        <v>1137</v>
      </c>
      <c r="B455" t="s">
        <v>1136</v>
      </c>
      <c r="C455" t="s">
        <v>24</v>
      </c>
      <c r="D455" s="21">
        <v>59381.925000000003</v>
      </c>
      <c r="E455" s="21">
        <v>48693.178500000009</v>
      </c>
      <c r="F455" s="11">
        <v>0.18</v>
      </c>
      <c r="G455" t="s">
        <v>312</v>
      </c>
      <c r="H455" t="s">
        <v>261</v>
      </c>
      <c r="I455" t="s">
        <v>1094</v>
      </c>
      <c r="J455" t="s">
        <v>261</v>
      </c>
    </row>
    <row r="456" spans="1:10" x14ac:dyDescent="0.2">
      <c r="A456" t="s">
        <v>1135</v>
      </c>
      <c r="B456" t="s">
        <v>1134</v>
      </c>
      <c r="C456" t="s">
        <v>24</v>
      </c>
      <c r="D456" s="21">
        <v>62505.875</v>
      </c>
      <c r="E456" s="21">
        <v>53129.993750000001</v>
      </c>
      <c r="F456" s="11">
        <v>0.15</v>
      </c>
      <c r="G456" t="s">
        <v>312</v>
      </c>
      <c r="H456" t="s">
        <v>261</v>
      </c>
      <c r="I456" t="s">
        <v>1123</v>
      </c>
      <c r="J456" t="s">
        <v>261</v>
      </c>
    </row>
    <row r="457" spans="1:10" x14ac:dyDescent="0.2">
      <c r="A457" t="s">
        <v>1133</v>
      </c>
      <c r="B457" t="s">
        <v>1132</v>
      </c>
      <c r="C457" t="s">
        <v>24</v>
      </c>
      <c r="D457" s="21">
        <v>62251.1</v>
      </c>
      <c r="E457" s="21">
        <v>51045.902000000002</v>
      </c>
      <c r="F457" s="11">
        <v>0.18</v>
      </c>
      <c r="G457" t="s">
        <v>312</v>
      </c>
      <c r="H457" t="s">
        <v>261</v>
      </c>
      <c r="I457" t="s">
        <v>1094</v>
      </c>
      <c r="J457" t="s">
        <v>261</v>
      </c>
    </row>
    <row r="458" spans="1:10" x14ac:dyDescent="0.2">
      <c r="A458" t="s">
        <v>1131</v>
      </c>
      <c r="B458" t="s">
        <v>1130</v>
      </c>
      <c r="C458" t="s">
        <v>24</v>
      </c>
      <c r="D458" s="21">
        <v>54766.95</v>
      </c>
      <c r="E458" s="21">
        <v>46551.907499999994</v>
      </c>
      <c r="F458" s="11">
        <v>0.15</v>
      </c>
      <c r="G458" t="s">
        <v>312</v>
      </c>
      <c r="H458" t="s">
        <v>261</v>
      </c>
      <c r="I458" t="s">
        <v>1123</v>
      </c>
      <c r="J458" t="s">
        <v>261</v>
      </c>
    </row>
    <row r="459" spans="1:10" x14ac:dyDescent="0.2">
      <c r="A459" t="s">
        <v>1129</v>
      </c>
      <c r="B459" t="s">
        <v>1128</v>
      </c>
      <c r="C459" t="s">
        <v>24</v>
      </c>
      <c r="D459" s="21">
        <v>54766.95</v>
      </c>
      <c r="E459" s="21">
        <v>46551.907499999994</v>
      </c>
      <c r="F459" s="11">
        <v>0.15</v>
      </c>
      <c r="G459" t="s">
        <v>312</v>
      </c>
      <c r="H459" t="s">
        <v>261</v>
      </c>
      <c r="I459" t="s">
        <v>1123</v>
      </c>
      <c r="J459" t="s">
        <v>261</v>
      </c>
    </row>
    <row r="460" spans="1:10" x14ac:dyDescent="0.2">
      <c r="A460" t="s">
        <v>1127</v>
      </c>
      <c r="B460" t="s">
        <v>1126</v>
      </c>
      <c r="C460" t="s">
        <v>24</v>
      </c>
      <c r="D460" s="21">
        <v>55943</v>
      </c>
      <c r="E460" s="21">
        <v>47551.549999999996</v>
      </c>
      <c r="F460" s="11">
        <v>0.15</v>
      </c>
      <c r="G460" t="s">
        <v>312</v>
      </c>
      <c r="H460" t="s">
        <v>261</v>
      </c>
      <c r="I460" t="s">
        <v>1123</v>
      </c>
      <c r="J460" t="s">
        <v>261</v>
      </c>
    </row>
    <row r="461" spans="1:10" x14ac:dyDescent="0.2">
      <c r="A461" t="s">
        <v>1125</v>
      </c>
      <c r="B461" t="s">
        <v>1124</v>
      </c>
      <c r="C461" t="s">
        <v>24</v>
      </c>
      <c r="D461" s="21">
        <v>55943</v>
      </c>
      <c r="E461" s="21">
        <v>47551.549999999996</v>
      </c>
      <c r="F461" s="11">
        <v>0.15</v>
      </c>
      <c r="G461" t="s">
        <v>312</v>
      </c>
      <c r="H461" t="s">
        <v>261</v>
      </c>
      <c r="I461" t="s">
        <v>1123</v>
      </c>
      <c r="J461" t="s">
        <v>261</v>
      </c>
    </row>
    <row r="462" spans="1:10" x14ac:dyDescent="0.2">
      <c r="A462" t="s">
        <v>1122</v>
      </c>
      <c r="B462" t="s">
        <v>1121</v>
      </c>
      <c r="C462" t="s">
        <v>24</v>
      </c>
      <c r="D462" s="21">
        <v>35213.775000000001</v>
      </c>
      <c r="E462" s="21">
        <v>28875.295500000004</v>
      </c>
      <c r="F462" s="11">
        <v>0.18</v>
      </c>
      <c r="G462" t="s">
        <v>312</v>
      </c>
      <c r="H462" t="s">
        <v>261</v>
      </c>
      <c r="I462" t="s">
        <v>1094</v>
      </c>
      <c r="J462" t="s">
        <v>261</v>
      </c>
    </row>
    <row r="463" spans="1:10" x14ac:dyDescent="0.2">
      <c r="A463" t="s">
        <v>1120</v>
      </c>
      <c r="B463" t="s">
        <v>1119</v>
      </c>
      <c r="C463" t="s">
        <v>24</v>
      </c>
      <c r="D463" s="21">
        <v>38664.525000000001</v>
      </c>
      <c r="E463" s="21">
        <v>31704.910500000005</v>
      </c>
      <c r="F463" s="11">
        <v>0.18</v>
      </c>
      <c r="G463" t="s">
        <v>312</v>
      </c>
      <c r="H463" t="s">
        <v>261</v>
      </c>
      <c r="I463" t="s">
        <v>1094</v>
      </c>
      <c r="J463" t="s">
        <v>261</v>
      </c>
    </row>
    <row r="464" spans="1:10" x14ac:dyDescent="0.2">
      <c r="A464" t="s">
        <v>1118</v>
      </c>
      <c r="B464" t="s">
        <v>1117</v>
      </c>
      <c r="C464" t="s">
        <v>24</v>
      </c>
      <c r="D464" s="21">
        <v>30898.724999999999</v>
      </c>
      <c r="E464" s="21">
        <v>25336.9545</v>
      </c>
      <c r="F464" s="11">
        <v>0.18</v>
      </c>
      <c r="G464" t="s">
        <v>312</v>
      </c>
      <c r="H464" t="s">
        <v>261</v>
      </c>
      <c r="I464" t="s">
        <v>1094</v>
      </c>
      <c r="J464" t="s">
        <v>261</v>
      </c>
    </row>
    <row r="465" spans="1:10" x14ac:dyDescent="0.2">
      <c r="A465" t="s">
        <v>1116</v>
      </c>
      <c r="B465" t="s">
        <v>1115</v>
      </c>
      <c r="C465" t="s">
        <v>24</v>
      </c>
      <c r="D465" s="21">
        <v>35596.474999999999</v>
      </c>
      <c r="E465" s="21">
        <v>29189.109500000002</v>
      </c>
      <c r="F465" s="11">
        <v>0.18</v>
      </c>
      <c r="G465" t="s">
        <v>312</v>
      </c>
      <c r="H465" t="s">
        <v>261</v>
      </c>
      <c r="I465" t="s">
        <v>1094</v>
      </c>
      <c r="J465" t="s">
        <v>261</v>
      </c>
    </row>
    <row r="466" spans="1:10" x14ac:dyDescent="0.2">
      <c r="A466" t="s">
        <v>1114</v>
      </c>
      <c r="B466" t="s">
        <v>1113</v>
      </c>
      <c r="C466" t="s">
        <v>24</v>
      </c>
      <c r="D466" s="21">
        <v>37164.9</v>
      </c>
      <c r="E466" s="21">
        <v>30475.218000000004</v>
      </c>
      <c r="F466" s="11">
        <v>0.18</v>
      </c>
      <c r="G466" t="s">
        <v>312</v>
      </c>
      <c r="H466" t="s">
        <v>261</v>
      </c>
      <c r="I466" t="s">
        <v>1094</v>
      </c>
      <c r="J466" t="s">
        <v>261</v>
      </c>
    </row>
    <row r="467" spans="1:10" x14ac:dyDescent="0.2">
      <c r="A467" t="s">
        <v>1112</v>
      </c>
      <c r="B467" t="s">
        <v>1111</v>
      </c>
      <c r="C467" t="s">
        <v>24</v>
      </c>
      <c r="D467" s="21">
        <v>38412.974999999999</v>
      </c>
      <c r="E467" s="21">
        <v>31498.639500000001</v>
      </c>
      <c r="F467" s="11">
        <v>0.18</v>
      </c>
      <c r="G467" t="s">
        <v>312</v>
      </c>
      <c r="H467" t="s">
        <v>261</v>
      </c>
      <c r="I467" t="s">
        <v>1094</v>
      </c>
      <c r="J467" t="s">
        <v>261</v>
      </c>
    </row>
    <row r="468" spans="1:10" x14ac:dyDescent="0.2">
      <c r="A468" t="s">
        <v>1110</v>
      </c>
      <c r="B468" t="s">
        <v>1109</v>
      </c>
      <c r="C468" t="s">
        <v>24</v>
      </c>
      <c r="D468" s="21">
        <v>40643.599999999999</v>
      </c>
      <c r="E468" s="21">
        <v>33327.752</v>
      </c>
      <c r="F468" s="11">
        <v>0.18</v>
      </c>
      <c r="G468" t="s">
        <v>312</v>
      </c>
      <c r="H468" t="s">
        <v>261</v>
      </c>
      <c r="I468" t="s">
        <v>1094</v>
      </c>
      <c r="J468" t="s">
        <v>261</v>
      </c>
    </row>
    <row r="469" spans="1:10" x14ac:dyDescent="0.2">
      <c r="A469" t="s">
        <v>1108</v>
      </c>
      <c r="B469" t="s">
        <v>1107</v>
      </c>
      <c r="C469" t="s">
        <v>24</v>
      </c>
      <c r="D469" s="21">
        <v>36101.724999999999</v>
      </c>
      <c r="E469" s="21">
        <v>29603.414500000003</v>
      </c>
      <c r="F469" s="11">
        <v>0.18</v>
      </c>
      <c r="G469" t="s">
        <v>312</v>
      </c>
      <c r="H469" t="s">
        <v>261</v>
      </c>
      <c r="I469" t="s">
        <v>1094</v>
      </c>
      <c r="J469" t="s">
        <v>261</v>
      </c>
    </row>
    <row r="470" spans="1:10" x14ac:dyDescent="0.2">
      <c r="A470" t="s">
        <v>1106</v>
      </c>
      <c r="B470" t="s">
        <v>1105</v>
      </c>
      <c r="C470" t="s">
        <v>24</v>
      </c>
      <c r="D470" s="21">
        <v>42711.9</v>
      </c>
      <c r="E470" s="21">
        <v>35023.758000000002</v>
      </c>
      <c r="F470" s="11">
        <v>0.18</v>
      </c>
      <c r="G470" t="s">
        <v>312</v>
      </c>
      <c r="H470" t="s">
        <v>261</v>
      </c>
      <c r="I470" t="s">
        <v>1094</v>
      </c>
      <c r="J470" t="s">
        <v>261</v>
      </c>
    </row>
    <row r="471" spans="1:10" x14ac:dyDescent="0.2">
      <c r="A471" t="s">
        <v>1104</v>
      </c>
      <c r="B471" t="s">
        <v>1103</v>
      </c>
      <c r="C471" t="s">
        <v>24</v>
      </c>
      <c r="D471" s="21">
        <v>37941.050000000003</v>
      </c>
      <c r="E471" s="21">
        <v>31111.661000000004</v>
      </c>
      <c r="F471" s="11">
        <v>0.18</v>
      </c>
      <c r="G471" t="s">
        <v>312</v>
      </c>
      <c r="H471" t="s">
        <v>261</v>
      </c>
      <c r="I471" t="s">
        <v>1094</v>
      </c>
      <c r="J471" t="s">
        <v>261</v>
      </c>
    </row>
    <row r="472" spans="1:10" x14ac:dyDescent="0.2">
      <c r="A472" t="s">
        <v>1102</v>
      </c>
      <c r="B472" t="s">
        <v>1101</v>
      </c>
      <c r="C472" t="s">
        <v>24</v>
      </c>
      <c r="D472" s="21">
        <v>39117.1</v>
      </c>
      <c r="E472" s="21">
        <v>32076.022000000001</v>
      </c>
      <c r="F472" s="11">
        <v>0.18</v>
      </c>
      <c r="G472" t="s">
        <v>312</v>
      </c>
      <c r="H472" t="s">
        <v>261</v>
      </c>
      <c r="I472" t="s">
        <v>1094</v>
      </c>
      <c r="J472" t="s">
        <v>261</v>
      </c>
    </row>
    <row r="473" spans="1:10" x14ac:dyDescent="0.2">
      <c r="A473" t="s">
        <v>1100</v>
      </c>
      <c r="B473" t="s">
        <v>1099</v>
      </c>
      <c r="C473" t="s">
        <v>24</v>
      </c>
      <c r="D473" s="21">
        <v>45024.224999999999</v>
      </c>
      <c r="E473" s="21">
        <v>36919.864500000003</v>
      </c>
      <c r="F473" s="11">
        <v>0.18</v>
      </c>
      <c r="G473" t="s">
        <v>312</v>
      </c>
      <c r="H473" t="s">
        <v>261</v>
      </c>
      <c r="I473" t="s">
        <v>1094</v>
      </c>
      <c r="J473" t="s">
        <v>261</v>
      </c>
    </row>
    <row r="474" spans="1:10" x14ac:dyDescent="0.2">
      <c r="A474" t="s">
        <v>1098</v>
      </c>
      <c r="B474" t="s">
        <v>1097</v>
      </c>
      <c r="C474" t="s">
        <v>24</v>
      </c>
      <c r="D474" s="21">
        <v>46200.275000000001</v>
      </c>
      <c r="E474" s="21">
        <v>37884.2255</v>
      </c>
      <c r="F474" s="11">
        <v>0.18</v>
      </c>
      <c r="G474" t="s">
        <v>312</v>
      </c>
      <c r="H474" t="s">
        <v>261</v>
      </c>
      <c r="I474" t="s">
        <v>1094</v>
      </c>
      <c r="J474" t="s">
        <v>261</v>
      </c>
    </row>
    <row r="475" spans="1:10" x14ac:dyDescent="0.2">
      <c r="A475" t="s">
        <v>1096</v>
      </c>
      <c r="B475" t="s">
        <v>1095</v>
      </c>
      <c r="C475" t="s">
        <v>24</v>
      </c>
      <c r="D475" s="21">
        <v>49452.15</v>
      </c>
      <c r="E475" s="21">
        <v>40550.763000000006</v>
      </c>
      <c r="F475" s="11">
        <v>0.18</v>
      </c>
      <c r="G475" t="s">
        <v>312</v>
      </c>
      <c r="H475" t="s">
        <v>261</v>
      </c>
      <c r="I475" t="s">
        <v>1094</v>
      </c>
      <c r="J475" t="s">
        <v>261</v>
      </c>
    </row>
    <row r="476" spans="1:10" x14ac:dyDescent="0.2">
      <c r="A476" t="s">
        <v>639</v>
      </c>
      <c r="B476" t="s">
        <v>638</v>
      </c>
      <c r="C476" t="s">
        <v>24</v>
      </c>
      <c r="D476" s="21">
        <v>483.75</v>
      </c>
      <c r="E476" s="21">
        <v>396.67500000000001</v>
      </c>
      <c r="F476" s="11">
        <v>0.18</v>
      </c>
      <c r="G476" t="s">
        <v>637</v>
      </c>
      <c r="H476" t="s">
        <v>637</v>
      </c>
      <c r="I476" t="s">
        <v>637</v>
      </c>
      <c r="J476" t="s">
        <v>637</v>
      </c>
    </row>
    <row r="477" spans="1:10" x14ac:dyDescent="0.2">
      <c r="A477" t="s">
        <v>475</v>
      </c>
      <c r="B477" t="s">
        <v>474</v>
      </c>
      <c r="C477" t="s">
        <v>24</v>
      </c>
      <c r="D477" s="21">
        <v>151.57499999999999</v>
      </c>
      <c r="E477" s="21">
        <v>128.83874999999998</v>
      </c>
      <c r="F477" s="11">
        <v>0.15</v>
      </c>
      <c r="G477" t="s">
        <v>176</v>
      </c>
      <c r="H477" t="s">
        <v>248</v>
      </c>
      <c r="I477" t="s">
        <v>68</v>
      </c>
      <c r="J477" t="s">
        <v>251</v>
      </c>
    </row>
    <row r="478" spans="1:10" x14ac:dyDescent="0.2">
      <c r="A478" t="s">
        <v>398</v>
      </c>
      <c r="B478" t="s">
        <v>397</v>
      </c>
      <c r="C478" t="s">
        <v>24</v>
      </c>
      <c r="D478" s="21">
        <v>46.225000000000001</v>
      </c>
      <c r="E478" s="21">
        <v>39.291249999999998</v>
      </c>
      <c r="F478" s="11">
        <v>0.15</v>
      </c>
      <c r="G478" t="s">
        <v>176</v>
      </c>
      <c r="H478" t="s">
        <v>248</v>
      </c>
      <c r="I478" t="s">
        <v>244</v>
      </c>
      <c r="J478" t="s">
        <v>384</v>
      </c>
    </row>
    <row r="479" spans="1:10" x14ac:dyDescent="0.2">
      <c r="A479" t="s">
        <v>391</v>
      </c>
      <c r="B479" t="s">
        <v>390</v>
      </c>
      <c r="C479" t="s">
        <v>24</v>
      </c>
      <c r="D479" s="21">
        <v>23.65</v>
      </c>
      <c r="E479" s="21">
        <v>20.102499999999999</v>
      </c>
      <c r="F479" s="11">
        <v>0.15</v>
      </c>
      <c r="G479" t="s">
        <v>176</v>
      </c>
      <c r="H479" t="s">
        <v>325</v>
      </c>
      <c r="I479" t="s">
        <v>387</v>
      </c>
      <c r="J479" t="s">
        <v>384</v>
      </c>
    </row>
    <row r="480" spans="1:10" x14ac:dyDescent="0.2">
      <c r="A480" t="s">
        <v>389</v>
      </c>
      <c r="B480" t="s">
        <v>388</v>
      </c>
      <c r="C480" t="s">
        <v>177</v>
      </c>
      <c r="D480" s="21">
        <v>975.02499999999998</v>
      </c>
      <c r="E480" s="21">
        <v>828.77125000000001</v>
      </c>
      <c r="F480" s="11">
        <v>0.15</v>
      </c>
      <c r="G480" t="s">
        <v>176</v>
      </c>
      <c r="H480" t="s">
        <v>325</v>
      </c>
      <c r="I480" t="s">
        <v>387</v>
      </c>
      <c r="J480" t="s">
        <v>384</v>
      </c>
    </row>
    <row r="481" spans="1:10" x14ac:dyDescent="0.2">
      <c r="A481" t="s">
        <v>386</v>
      </c>
      <c r="B481" t="s">
        <v>385</v>
      </c>
      <c r="C481" t="s">
        <v>24</v>
      </c>
      <c r="D481" s="21">
        <v>45.15</v>
      </c>
      <c r="E481" s="21">
        <v>38.377499999999998</v>
      </c>
      <c r="F481" s="11">
        <v>0.15</v>
      </c>
      <c r="G481" t="s">
        <v>176</v>
      </c>
      <c r="H481" t="s">
        <v>248</v>
      </c>
      <c r="I481" t="s">
        <v>68</v>
      </c>
      <c r="J481" t="s">
        <v>384</v>
      </c>
    </row>
    <row r="482" spans="1:10" x14ac:dyDescent="0.2">
      <c r="A482" t="s">
        <v>435</v>
      </c>
      <c r="B482" t="s">
        <v>434</v>
      </c>
      <c r="C482" t="s">
        <v>177</v>
      </c>
      <c r="D482" s="21">
        <v>715.95</v>
      </c>
      <c r="E482" s="21">
        <v>587.07900000000006</v>
      </c>
      <c r="F482" s="11">
        <v>0.18</v>
      </c>
      <c r="G482" t="s">
        <v>176</v>
      </c>
      <c r="H482" t="s">
        <v>325</v>
      </c>
      <c r="I482" t="s">
        <v>433</v>
      </c>
      <c r="J482" t="s">
        <v>432</v>
      </c>
    </row>
    <row r="483" spans="1:10" x14ac:dyDescent="0.2">
      <c r="A483" t="s">
        <v>404</v>
      </c>
      <c r="B483" t="s">
        <v>403</v>
      </c>
      <c r="C483" t="s">
        <v>24</v>
      </c>
      <c r="D483" s="21">
        <v>68.8</v>
      </c>
      <c r="E483" s="21">
        <v>56.416000000000004</v>
      </c>
      <c r="F483" s="11">
        <v>0.18</v>
      </c>
      <c r="G483" t="s">
        <v>176</v>
      </c>
      <c r="H483" t="s">
        <v>325</v>
      </c>
      <c r="I483" t="s">
        <v>400</v>
      </c>
      <c r="J483" t="s">
        <v>399</v>
      </c>
    </row>
    <row r="484" spans="1:10" x14ac:dyDescent="0.2">
      <c r="A484" t="s">
        <v>402</v>
      </c>
      <c r="B484" t="s">
        <v>401</v>
      </c>
      <c r="C484" t="s">
        <v>177</v>
      </c>
      <c r="D484" s="21">
        <v>579.42499999999995</v>
      </c>
      <c r="E484" s="21">
        <v>475.12849999999997</v>
      </c>
      <c r="F484" s="11">
        <v>0.18</v>
      </c>
      <c r="G484" t="s">
        <v>176</v>
      </c>
      <c r="H484" t="s">
        <v>325</v>
      </c>
      <c r="I484" t="s">
        <v>400</v>
      </c>
      <c r="J484" t="s">
        <v>399</v>
      </c>
    </row>
    <row r="485" spans="1:10" x14ac:dyDescent="0.2">
      <c r="A485" t="s">
        <v>394</v>
      </c>
      <c r="B485" t="s">
        <v>393</v>
      </c>
      <c r="C485" t="s">
        <v>24</v>
      </c>
      <c r="D485" s="21">
        <v>144.05000000000001</v>
      </c>
      <c r="E485" s="21">
        <v>118.12100000000002</v>
      </c>
      <c r="F485" s="11">
        <v>0.18</v>
      </c>
      <c r="G485" t="s">
        <v>176</v>
      </c>
      <c r="H485" t="s">
        <v>248</v>
      </c>
      <c r="I485" t="s">
        <v>68</v>
      </c>
      <c r="J485" t="s">
        <v>392</v>
      </c>
    </row>
    <row r="486" spans="1:10" x14ac:dyDescent="0.2">
      <c r="A486" t="s">
        <v>491</v>
      </c>
      <c r="B486" t="s">
        <v>490</v>
      </c>
      <c r="C486" t="s">
        <v>24</v>
      </c>
      <c r="D486" s="21">
        <v>203.17500000000001</v>
      </c>
      <c r="E486" s="21">
        <v>172.69875000000002</v>
      </c>
      <c r="F486" s="11">
        <v>0.15</v>
      </c>
      <c r="G486" t="s">
        <v>176</v>
      </c>
      <c r="H486" t="s">
        <v>325</v>
      </c>
      <c r="I486" t="s">
        <v>485</v>
      </c>
      <c r="J486" t="s">
        <v>484</v>
      </c>
    </row>
    <row r="487" spans="1:10" x14ac:dyDescent="0.2">
      <c r="A487" t="s">
        <v>489</v>
      </c>
      <c r="B487" t="s">
        <v>488</v>
      </c>
      <c r="C487" t="s">
        <v>24</v>
      </c>
      <c r="D487" s="21">
        <v>139.75</v>
      </c>
      <c r="E487" s="21">
        <v>118.78749999999999</v>
      </c>
      <c r="F487" s="11">
        <v>0.15</v>
      </c>
      <c r="G487" t="s">
        <v>176</v>
      </c>
      <c r="H487" t="s">
        <v>325</v>
      </c>
      <c r="I487" t="s">
        <v>485</v>
      </c>
      <c r="J487" t="s">
        <v>484</v>
      </c>
    </row>
    <row r="488" spans="1:10" x14ac:dyDescent="0.2">
      <c r="A488" t="s">
        <v>487</v>
      </c>
      <c r="B488" t="s">
        <v>486</v>
      </c>
      <c r="C488" t="s">
        <v>24</v>
      </c>
      <c r="D488" s="21">
        <v>111.8</v>
      </c>
      <c r="E488" s="21">
        <v>95.03</v>
      </c>
      <c r="F488" s="11">
        <v>0.15</v>
      </c>
      <c r="G488" t="s">
        <v>176</v>
      </c>
      <c r="H488" t="s">
        <v>325</v>
      </c>
      <c r="I488" t="s">
        <v>485</v>
      </c>
      <c r="J488" t="s">
        <v>484</v>
      </c>
    </row>
    <row r="489" spans="1:10" x14ac:dyDescent="0.2">
      <c r="A489" t="s">
        <v>383</v>
      </c>
      <c r="B489" t="s">
        <v>382</v>
      </c>
      <c r="C489" t="s">
        <v>24</v>
      </c>
      <c r="D489" s="21">
        <v>116.1</v>
      </c>
      <c r="E489" s="21">
        <v>98.684999999999988</v>
      </c>
      <c r="F489" s="11">
        <v>0.15</v>
      </c>
      <c r="G489" t="s">
        <v>176</v>
      </c>
      <c r="H489" t="s">
        <v>325</v>
      </c>
      <c r="I489" t="s">
        <v>381</v>
      </c>
      <c r="J489" t="s">
        <v>380</v>
      </c>
    </row>
    <row r="490" spans="1:10" x14ac:dyDescent="0.2">
      <c r="A490" t="s">
        <v>407</v>
      </c>
      <c r="B490" t="s">
        <v>406</v>
      </c>
      <c r="C490" t="s">
        <v>24</v>
      </c>
      <c r="D490" s="21">
        <v>206.4</v>
      </c>
      <c r="E490" s="21">
        <v>175.44</v>
      </c>
      <c r="F490" s="11">
        <v>0.15</v>
      </c>
      <c r="G490" t="s">
        <v>176</v>
      </c>
      <c r="H490" t="s">
        <v>325</v>
      </c>
      <c r="I490" t="s">
        <v>387</v>
      </c>
      <c r="J490" t="s">
        <v>405</v>
      </c>
    </row>
    <row r="491" spans="1:10" x14ac:dyDescent="0.2">
      <c r="A491" t="s">
        <v>431</v>
      </c>
      <c r="B491" t="s">
        <v>430</v>
      </c>
      <c r="C491" t="s">
        <v>24</v>
      </c>
      <c r="D491" s="21">
        <v>94.6</v>
      </c>
      <c r="E491" s="21">
        <v>80.41</v>
      </c>
      <c r="F491" s="11">
        <v>0.15</v>
      </c>
      <c r="G491" t="s">
        <v>176</v>
      </c>
      <c r="H491" t="s">
        <v>325</v>
      </c>
      <c r="I491" t="s">
        <v>330</v>
      </c>
      <c r="J491" t="s">
        <v>321</v>
      </c>
    </row>
    <row r="492" spans="1:10" x14ac:dyDescent="0.2">
      <c r="A492" t="s">
        <v>323</v>
      </c>
      <c r="B492" t="s">
        <v>322</v>
      </c>
      <c r="C492" t="s">
        <v>24</v>
      </c>
      <c r="D492" s="21">
        <v>147.27500000000001</v>
      </c>
      <c r="E492" s="21">
        <v>125.18375</v>
      </c>
      <c r="F492" s="11">
        <v>0.15</v>
      </c>
      <c r="G492" t="s">
        <v>176</v>
      </c>
      <c r="H492" t="s">
        <v>248</v>
      </c>
      <c r="I492" t="s">
        <v>68</v>
      </c>
      <c r="J492" t="s">
        <v>321</v>
      </c>
    </row>
    <row r="493" spans="1:10" x14ac:dyDescent="0.2">
      <c r="A493" t="s">
        <v>542</v>
      </c>
      <c r="B493" t="s">
        <v>541</v>
      </c>
      <c r="C493" t="s">
        <v>24</v>
      </c>
      <c r="D493" s="21">
        <v>212.85</v>
      </c>
      <c r="E493" s="21">
        <v>208.59299999999999</v>
      </c>
      <c r="F493" s="11">
        <v>0.02</v>
      </c>
      <c r="G493" t="s">
        <v>176</v>
      </c>
      <c r="H493" t="s">
        <v>247</v>
      </c>
      <c r="I493" t="s">
        <v>534</v>
      </c>
      <c r="J493" t="s">
        <v>247</v>
      </c>
    </row>
    <row r="494" spans="1:10" x14ac:dyDescent="0.2">
      <c r="A494" t="s">
        <v>536</v>
      </c>
      <c r="B494" t="s">
        <v>535</v>
      </c>
      <c r="C494" t="s">
        <v>523</v>
      </c>
      <c r="D494" s="21">
        <v>456.875</v>
      </c>
      <c r="E494" s="21">
        <v>447.73750000000001</v>
      </c>
      <c r="F494" s="11">
        <v>0.02</v>
      </c>
      <c r="G494" t="s">
        <v>176</v>
      </c>
      <c r="H494" t="s">
        <v>247</v>
      </c>
      <c r="I494" t="s">
        <v>534</v>
      </c>
      <c r="J494" t="s">
        <v>247</v>
      </c>
    </row>
    <row r="495" spans="1:10" x14ac:dyDescent="0.2">
      <c r="A495" t="s">
        <v>1040</v>
      </c>
      <c r="B495" t="s">
        <v>1039</v>
      </c>
      <c r="C495" t="s">
        <v>24</v>
      </c>
      <c r="D495" s="21">
        <v>395.6</v>
      </c>
      <c r="E495" s="21">
        <v>324.39200000000005</v>
      </c>
      <c r="F495" s="11">
        <v>0.18</v>
      </c>
      <c r="G495" t="s">
        <v>176</v>
      </c>
      <c r="H495" t="s">
        <v>563</v>
      </c>
      <c r="I495" t="s">
        <v>562</v>
      </c>
      <c r="J495" t="s">
        <v>265</v>
      </c>
    </row>
    <row r="496" spans="1:10" x14ac:dyDescent="0.2">
      <c r="A496" t="s">
        <v>1038</v>
      </c>
      <c r="B496" t="s">
        <v>1037</v>
      </c>
      <c r="C496" t="s">
        <v>24</v>
      </c>
      <c r="D496" s="21">
        <v>413.875</v>
      </c>
      <c r="E496" s="21">
        <v>339.3775</v>
      </c>
      <c r="F496" s="11">
        <v>0.18</v>
      </c>
      <c r="G496" t="s">
        <v>176</v>
      </c>
      <c r="H496" t="s">
        <v>563</v>
      </c>
      <c r="I496" t="s">
        <v>562</v>
      </c>
      <c r="J496" t="s">
        <v>265</v>
      </c>
    </row>
    <row r="497" spans="1:10" x14ac:dyDescent="0.2">
      <c r="A497" t="s">
        <v>1036</v>
      </c>
      <c r="B497" t="s">
        <v>1035</v>
      </c>
      <c r="C497" t="s">
        <v>24</v>
      </c>
      <c r="D497" s="21">
        <v>523.52499999999998</v>
      </c>
      <c r="E497" s="21">
        <v>429.29050000000001</v>
      </c>
      <c r="F497" s="11">
        <v>0.18</v>
      </c>
      <c r="G497" t="s">
        <v>176</v>
      </c>
      <c r="H497" t="s">
        <v>563</v>
      </c>
      <c r="I497" t="s">
        <v>562</v>
      </c>
      <c r="J497" t="s">
        <v>265</v>
      </c>
    </row>
    <row r="498" spans="1:10" x14ac:dyDescent="0.2">
      <c r="A498" t="s">
        <v>1034</v>
      </c>
      <c r="B498" t="s">
        <v>1033</v>
      </c>
      <c r="C498" t="s">
        <v>24</v>
      </c>
      <c r="D498" s="21">
        <v>572.97500000000002</v>
      </c>
      <c r="E498" s="21">
        <v>469.83950000000004</v>
      </c>
      <c r="F498" s="11">
        <v>0.18</v>
      </c>
      <c r="G498" t="s">
        <v>176</v>
      </c>
      <c r="H498" t="s">
        <v>563</v>
      </c>
      <c r="I498" t="s">
        <v>562</v>
      </c>
      <c r="J498" t="s">
        <v>265</v>
      </c>
    </row>
    <row r="499" spans="1:10" x14ac:dyDescent="0.2">
      <c r="A499" t="s">
        <v>904</v>
      </c>
      <c r="B499" t="s">
        <v>903</v>
      </c>
      <c r="C499" t="s">
        <v>24</v>
      </c>
      <c r="D499" s="21">
        <v>541.79999999999995</v>
      </c>
      <c r="E499" s="21">
        <v>444.27600000000001</v>
      </c>
      <c r="F499" s="11">
        <v>0.18</v>
      </c>
      <c r="G499" t="s">
        <v>176</v>
      </c>
      <c r="H499" t="s">
        <v>563</v>
      </c>
      <c r="I499" t="s">
        <v>562</v>
      </c>
      <c r="J499" t="s">
        <v>265</v>
      </c>
    </row>
    <row r="500" spans="1:10" x14ac:dyDescent="0.2">
      <c r="A500" t="s">
        <v>902</v>
      </c>
      <c r="B500" t="s">
        <v>901</v>
      </c>
      <c r="C500" t="s">
        <v>24</v>
      </c>
      <c r="D500" s="21">
        <v>603.07500000000005</v>
      </c>
      <c r="E500" s="21">
        <v>494.52150000000006</v>
      </c>
      <c r="F500" s="11">
        <v>0.18</v>
      </c>
      <c r="G500" t="s">
        <v>176</v>
      </c>
      <c r="H500" t="s">
        <v>563</v>
      </c>
      <c r="I500" t="s">
        <v>562</v>
      </c>
      <c r="J500" t="s">
        <v>265</v>
      </c>
    </row>
    <row r="501" spans="1:10" x14ac:dyDescent="0.2">
      <c r="A501" t="s">
        <v>850</v>
      </c>
      <c r="B501" t="s">
        <v>849</v>
      </c>
      <c r="C501" t="s">
        <v>24</v>
      </c>
      <c r="D501" s="21">
        <v>121.47499999999999</v>
      </c>
      <c r="E501" s="21">
        <v>99.609499999999997</v>
      </c>
      <c r="F501" s="11">
        <v>0.18</v>
      </c>
      <c r="G501" t="s">
        <v>176</v>
      </c>
      <c r="H501" t="s">
        <v>175</v>
      </c>
      <c r="I501" t="s">
        <v>175</v>
      </c>
      <c r="J501" t="s">
        <v>265</v>
      </c>
    </row>
    <row r="502" spans="1:10" x14ac:dyDescent="0.2">
      <c r="A502" t="s">
        <v>848</v>
      </c>
      <c r="B502" t="s">
        <v>847</v>
      </c>
      <c r="C502" t="s">
        <v>24</v>
      </c>
      <c r="D502" s="21">
        <v>127.925</v>
      </c>
      <c r="E502" s="21">
        <v>104.8985</v>
      </c>
      <c r="F502" s="11">
        <v>0.18</v>
      </c>
      <c r="G502" t="s">
        <v>176</v>
      </c>
      <c r="H502" t="s">
        <v>175</v>
      </c>
      <c r="I502" t="s">
        <v>175</v>
      </c>
      <c r="J502" t="s">
        <v>265</v>
      </c>
    </row>
    <row r="503" spans="1:10" x14ac:dyDescent="0.2">
      <c r="A503" t="s">
        <v>846</v>
      </c>
      <c r="B503" t="s">
        <v>845</v>
      </c>
      <c r="C503" t="s">
        <v>24</v>
      </c>
      <c r="D503" s="21">
        <v>134.375</v>
      </c>
      <c r="E503" s="21">
        <v>110.18750000000001</v>
      </c>
      <c r="F503" s="11">
        <v>0.18</v>
      </c>
      <c r="G503" t="s">
        <v>176</v>
      </c>
      <c r="H503" t="s">
        <v>175</v>
      </c>
      <c r="I503" t="s">
        <v>175</v>
      </c>
      <c r="J503" t="s">
        <v>265</v>
      </c>
    </row>
    <row r="504" spans="1:10" x14ac:dyDescent="0.2">
      <c r="A504" t="s">
        <v>824</v>
      </c>
      <c r="B504" t="s">
        <v>823</v>
      </c>
      <c r="C504" t="s">
        <v>24</v>
      </c>
      <c r="D504" s="21">
        <v>481.6</v>
      </c>
      <c r="E504" s="21">
        <v>394.91200000000003</v>
      </c>
      <c r="F504" s="11">
        <v>0.18</v>
      </c>
      <c r="G504" t="s">
        <v>176</v>
      </c>
      <c r="H504" t="s">
        <v>325</v>
      </c>
      <c r="I504" t="s">
        <v>433</v>
      </c>
      <c r="J504" t="s">
        <v>265</v>
      </c>
    </row>
    <row r="505" spans="1:10" x14ac:dyDescent="0.2">
      <c r="A505" t="s">
        <v>591</v>
      </c>
      <c r="B505" t="s">
        <v>590</v>
      </c>
      <c r="C505" t="s">
        <v>24</v>
      </c>
      <c r="D505" s="21">
        <v>32.25</v>
      </c>
      <c r="E505" s="21">
        <v>26.445</v>
      </c>
      <c r="F505" s="11">
        <v>0.18</v>
      </c>
      <c r="G505" t="s">
        <v>176</v>
      </c>
      <c r="H505" t="s">
        <v>175</v>
      </c>
      <c r="I505" t="s">
        <v>175</v>
      </c>
      <c r="J505" t="s">
        <v>265</v>
      </c>
    </row>
    <row r="506" spans="1:10" x14ac:dyDescent="0.2">
      <c r="A506" t="s">
        <v>483</v>
      </c>
      <c r="B506" t="s">
        <v>482</v>
      </c>
      <c r="C506" t="s">
        <v>24</v>
      </c>
      <c r="D506" s="21">
        <v>153.72499999999999</v>
      </c>
      <c r="E506" s="21">
        <v>126.0545</v>
      </c>
      <c r="F506" s="11">
        <v>0.18</v>
      </c>
      <c r="G506" t="s">
        <v>176</v>
      </c>
      <c r="H506" t="s">
        <v>367</v>
      </c>
      <c r="I506" t="s">
        <v>68</v>
      </c>
      <c r="J506" t="s">
        <v>265</v>
      </c>
    </row>
    <row r="507" spans="1:10" x14ac:dyDescent="0.2">
      <c r="A507" t="s">
        <v>481</v>
      </c>
      <c r="B507" t="s">
        <v>480</v>
      </c>
      <c r="C507" t="s">
        <v>24</v>
      </c>
      <c r="D507" s="21">
        <v>122.55</v>
      </c>
      <c r="E507" s="21">
        <v>100.491</v>
      </c>
      <c r="F507" s="11">
        <v>0.18</v>
      </c>
      <c r="G507" t="s">
        <v>176</v>
      </c>
      <c r="H507" t="s">
        <v>367</v>
      </c>
      <c r="I507" t="s">
        <v>68</v>
      </c>
      <c r="J507" t="s">
        <v>265</v>
      </c>
    </row>
    <row r="508" spans="1:10" x14ac:dyDescent="0.2">
      <c r="A508" t="s">
        <v>479</v>
      </c>
      <c r="B508" t="s">
        <v>478</v>
      </c>
      <c r="C508" t="s">
        <v>24</v>
      </c>
      <c r="D508" s="21">
        <v>127.925</v>
      </c>
      <c r="E508" s="21">
        <v>104.8985</v>
      </c>
      <c r="F508" s="11">
        <v>0.18</v>
      </c>
      <c r="G508" t="s">
        <v>176</v>
      </c>
      <c r="H508" t="s">
        <v>367</v>
      </c>
      <c r="I508" t="s">
        <v>68</v>
      </c>
      <c r="J508" t="s">
        <v>265</v>
      </c>
    </row>
    <row r="509" spans="1:10" x14ac:dyDescent="0.2">
      <c r="A509" t="s">
        <v>477</v>
      </c>
      <c r="B509" t="s">
        <v>476</v>
      </c>
      <c r="C509" t="s">
        <v>24</v>
      </c>
      <c r="D509" s="21">
        <v>153.72499999999999</v>
      </c>
      <c r="E509" s="21">
        <v>126.0545</v>
      </c>
      <c r="F509" s="11">
        <v>0.18</v>
      </c>
      <c r="G509" t="s">
        <v>176</v>
      </c>
      <c r="H509" t="s">
        <v>367</v>
      </c>
      <c r="I509" t="s">
        <v>68</v>
      </c>
      <c r="J509" t="s">
        <v>265</v>
      </c>
    </row>
    <row r="510" spans="1:10" x14ac:dyDescent="0.2">
      <c r="A510" t="s">
        <v>465</v>
      </c>
      <c r="B510" t="s">
        <v>464</v>
      </c>
      <c r="C510" t="s">
        <v>24</v>
      </c>
      <c r="D510" s="21">
        <v>113.95</v>
      </c>
      <c r="E510" s="21">
        <v>93.439000000000007</v>
      </c>
      <c r="F510" s="11">
        <v>0.18</v>
      </c>
      <c r="G510" t="s">
        <v>176</v>
      </c>
      <c r="H510" t="s">
        <v>248</v>
      </c>
      <c r="I510" t="s">
        <v>68</v>
      </c>
      <c r="J510" t="s">
        <v>265</v>
      </c>
    </row>
    <row r="511" spans="1:10" x14ac:dyDescent="0.2">
      <c r="A511" t="s">
        <v>463</v>
      </c>
      <c r="B511" t="s">
        <v>462</v>
      </c>
      <c r="C511" t="s">
        <v>177</v>
      </c>
      <c r="D511" s="21">
        <v>101.05</v>
      </c>
      <c r="E511" s="21">
        <v>82.861000000000004</v>
      </c>
      <c r="F511" s="11">
        <v>0.18</v>
      </c>
      <c r="G511" t="s">
        <v>176</v>
      </c>
      <c r="H511" t="s">
        <v>248</v>
      </c>
      <c r="I511" t="s">
        <v>68</v>
      </c>
      <c r="J511" t="s">
        <v>265</v>
      </c>
    </row>
    <row r="512" spans="1:10" x14ac:dyDescent="0.2">
      <c r="A512" t="s">
        <v>429</v>
      </c>
      <c r="B512" t="s">
        <v>428</v>
      </c>
      <c r="C512" t="s">
        <v>177</v>
      </c>
      <c r="D512" s="21">
        <v>146.19999999999999</v>
      </c>
      <c r="E512" s="21">
        <v>119.884</v>
      </c>
      <c r="F512" s="11">
        <v>0.18</v>
      </c>
      <c r="G512" t="s">
        <v>176</v>
      </c>
      <c r="H512" t="s">
        <v>367</v>
      </c>
      <c r="I512" t="s">
        <v>68</v>
      </c>
      <c r="J512" t="s">
        <v>265</v>
      </c>
    </row>
    <row r="513" spans="1:10" x14ac:dyDescent="0.2">
      <c r="A513" t="s">
        <v>427</v>
      </c>
      <c r="B513" t="s">
        <v>426</v>
      </c>
      <c r="C513" t="s">
        <v>177</v>
      </c>
      <c r="D513" s="21">
        <v>146.19999999999999</v>
      </c>
      <c r="E513" s="21">
        <v>119.884</v>
      </c>
      <c r="F513" s="11">
        <v>0.18</v>
      </c>
      <c r="G513" t="s">
        <v>176</v>
      </c>
      <c r="H513" t="s">
        <v>367</v>
      </c>
      <c r="I513" t="s">
        <v>68</v>
      </c>
      <c r="J513" t="s">
        <v>265</v>
      </c>
    </row>
    <row r="514" spans="1:10" x14ac:dyDescent="0.2">
      <c r="A514" t="s">
        <v>423</v>
      </c>
      <c r="B514" t="s">
        <v>422</v>
      </c>
      <c r="C514" t="s">
        <v>177</v>
      </c>
      <c r="D514" s="21">
        <v>146.19999999999999</v>
      </c>
      <c r="E514" s="21">
        <v>119.884</v>
      </c>
      <c r="F514" s="11">
        <v>0.18</v>
      </c>
      <c r="G514" t="s">
        <v>176</v>
      </c>
      <c r="H514" t="s">
        <v>367</v>
      </c>
      <c r="I514" t="s">
        <v>68</v>
      </c>
      <c r="J514" t="s">
        <v>265</v>
      </c>
    </row>
    <row r="515" spans="1:10" x14ac:dyDescent="0.2">
      <c r="A515" t="s">
        <v>421</v>
      </c>
      <c r="B515" t="s">
        <v>420</v>
      </c>
      <c r="C515" t="s">
        <v>177</v>
      </c>
      <c r="D515" s="21">
        <v>73.099999999999994</v>
      </c>
      <c r="E515" s="21">
        <v>59.942</v>
      </c>
      <c r="F515" s="11">
        <v>0.18</v>
      </c>
      <c r="G515" t="s">
        <v>176</v>
      </c>
      <c r="H515" t="s">
        <v>367</v>
      </c>
      <c r="I515" t="s">
        <v>68</v>
      </c>
      <c r="J515" t="s">
        <v>265</v>
      </c>
    </row>
    <row r="516" spans="1:10" x14ac:dyDescent="0.2">
      <c r="A516" t="s">
        <v>419</v>
      </c>
      <c r="B516" t="s">
        <v>418</v>
      </c>
      <c r="C516" t="s">
        <v>177</v>
      </c>
      <c r="D516" s="21">
        <v>146.19999999999999</v>
      </c>
      <c r="E516" s="21">
        <v>119.884</v>
      </c>
      <c r="F516" s="11">
        <v>0.18</v>
      </c>
      <c r="G516" t="s">
        <v>176</v>
      </c>
      <c r="H516" t="s">
        <v>367</v>
      </c>
      <c r="I516" t="s">
        <v>68</v>
      </c>
      <c r="J516" t="s">
        <v>265</v>
      </c>
    </row>
    <row r="517" spans="1:10" x14ac:dyDescent="0.2">
      <c r="A517" t="s">
        <v>413</v>
      </c>
      <c r="B517" t="s">
        <v>412</v>
      </c>
      <c r="C517" t="s">
        <v>177</v>
      </c>
      <c r="D517" s="21">
        <v>139.75</v>
      </c>
      <c r="E517" s="21">
        <v>114.59500000000001</v>
      </c>
      <c r="F517" s="11">
        <v>0.18</v>
      </c>
      <c r="G517" t="s">
        <v>176</v>
      </c>
      <c r="H517" t="s">
        <v>367</v>
      </c>
      <c r="I517" t="s">
        <v>68</v>
      </c>
      <c r="J517" t="s">
        <v>265</v>
      </c>
    </row>
    <row r="518" spans="1:10" x14ac:dyDescent="0.2">
      <c r="A518" t="s">
        <v>379</v>
      </c>
      <c r="B518" t="s">
        <v>378</v>
      </c>
      <c r="C518" t="s">
        <v>24</v>
      </c>
      <c r="D518" s="21">
        <v>61.274999999999999</v>
      </c>
      <c r="E518" s="21">
        <v>50.2455</v>
      </c>
      <c r="F518" s="11">
        <v>0.18</v>
      </c>
      <c r="G518" t="s">
        <v>176</v>
      </c>
      <c r="H518" t="s">
        <v>325</v>
      </c>
      <c r="I518" t="s">
        <v>330</v>
      </c>
      <c r="J518" t="s">
        <v>265</v>
      </c>
    </row>
    <row r="519" spans="1:10" x14ac:dyDescent="0.2">
      <c r="A519" t="s">
        <v>377</v>
      </c>
      <c r="B519" t="s">
        <v>376</v>
      </c>
      <c r="C519" t="s">
        <v>177</v>
      </c>
      <c r="D519" s="21">
        <v>529.97500000000002</v>
      </c>
      <c r="E519" s="21">
        <v>434.57950000000005</v>
      </c>
      <c r="F519" s="11">
        <v>0.18</v>
      </c>
      <c r="G519" t="s">
        <v>176</v>
      </c>
      <c r="H519" t="s">
        <v>325</v>
      </c>
      <c r="I519" t="s">
        <v>330</v>
      </c>
      <c r="J519" t="s">
        <v>265</v>
      </c>
    </row>
    <row r="520" spans="1:10" x14ac:dyDescent="0.2">
      <c r="A520" t="s">
        <v>375</v>
      </c>
      <c r="B520" t="s">
        <v>374</v>
      </c>
      <c r="C520" t="s">
        <v>24</v>
      </c>
      <c r="D520" s="21">
        <v>82.775000000000006</v>
      </c>
      <c r="E520" s="21">
        <v>67.875500000000017</v>
      </c>
      <c r="F520" s="11">
        <v>0.18</v>
      </c>
      <c r="G520" t="s">
        <v>176</v>
      </c>
      <c r="H520" t="s">
        <v>367</v>
      </c>
      <c r="I520" t="s">
        <v>68</v>
      </c>
      <c r="J520" t="s">
        <v>265</v>
      </c>
    </row>
    <row r="521" spans="1:10" x14ac:dyDescent="0.2">
      <c r="A521" t="s">
        <v>373</v>
      </c>
      <c r="B521" t="s">
        <v>372</v>
      </c>
      <c r="C521" t="s">
        <v>24</v>
      </c>
      <c r="D521" s="21">
        <v>366.57499999999999</v>
      </c>
      <c r="E521" s="21">
        <v>300.5915</v>
      </c>
      <c r="F521" s="11">
        <v>0.18</v>
      </c>
      <c r="G521" t="s">
        <v>176</v>
      </c>
      <c r="H521" t="s">
        <v>325</v>
      </c>
      <c r="I521" t="s">
        <v>346</v>
      </c>
      <c r="J521" t="s">
        <v>265</v>
      </c>
    </row>
    <row r="522" spans="1:10" x14ac:dyDescent="0.2">
      <c r="A522" t="s">
        <v>371</v>
      </c>
      <c r="B522" t="s">
        <v>370</v>
      </c>
      <c r="C522" t="s">
        <v>24</v>
      </c>
      <c r="D522" s="21">
        <v>68.8</v>
      </c>
      <c r="E522" s="21">
        <v>56.416000000000004</v>
      </c>
      <c r="F522" s="11">
        <v>0.18</v>
      </c>
      <c r="G522" t="s">
        <v>176</v>
      </c>
      <c r="H522" t="s">
        <v>325</v>
      </c>
      <c r="I522" t="s">
        <v>346</v>
      </c>
      <c r="J522" t="s">
        <v>265</v>
      </c>
    </row>
    <row r="523" spans="1:10" x14ac:dyDescent="0.2">
      <c r="A523" t="s">
        <v>366</v>
      </c>
      <c r="B523" t="s">
        <v>365</v>
      </c>
      <c r="C523" t="s">
        <v>24</v>
      </c>
      <c r="D523" s="21">
        <v>69.875</v>
      </c>
      <c r="E523" s="21">
        <v>57.297500000000007</v>
      </c>
      <c r="F523" s="11">
        <v>0.18</v>
      </c>
      <c r="G523" t="s">
        <v>176</v>
      </c>
      <c r="H523" t="s">
        <v>325</v>
      </c>
      <c r="I523" t="s">
        <v>346</v>
      </c>
      <c r="J523" t="s">
        <v>265</v>
      </c>
    </row>
    <row r="524" spans="1:10" x14ac:dyDescent="0.2">
      <c r="A524" t="s">
        <v>364</v>
      </c>
      <c r="B524" t="s">
        <v>363</v>
      </c>
      <c r="C524" t="s">
        <v>177</v>
      </c>
      <c r="D524" s="21">
        <v>289.17500000000001</v>
      </c>
      <c r="E524" s="21">
        <v>237.12350000000004</v>
      </c>
      <c r="F524" s="11">
        <v>0.18</v>
      </c>
      <c r="G524" t="s">
        <v>176</v>
      </c>
      <c r="H524" t="s">
        <v>325</v>
      </c>
      <c r="I524" t="s">
        <v>346</v>
      </c>
      <c r="J524" t="s">
        <v>265</v>
      </c>
    </row>
    <row r="525" spans="1:10" x14ac:dyDescent="0.2">
      <c r="A525" t="s">
        <v>358</v>
      </c>
      <c r="B525" t="s">
        <v>357</v>
      </c>
      <c r="C525" t="s">
        <v>24</v>
      </c>
      <c r="D525" s="21">
        <v>514.92499999999995</v>
      </c>
      <c r="E525" s="21">
        <v>422.23849999999999</v>
      </c>
      <c r="F525" s="11">
        <v>0.18</v>
      </c>
      <c r="G525" t="s">
        <v>176</v>
      </c>
      <c r="H525" t="s">
        <v>325</v>
      </c>
      <c r="I525" t="s">
        <v>324</v>
      </c>
      <c r="J525" t="s">
        <v>265</v>
      </c>
    </row>
    <row r="526" spans="1:10" x14ac:dyDescent="0.2">
      <c r="A526" t="s">
        <v>356</v>
      </c>
      <c r="B526" t="s">
        <v>355</v>
      </c>
      <c r="C526" t="s">
        <v>24</v>
      </c>
      <c r="D526" s="21">
        <v>59.125</v>
      </c>
      <c r="E526" s="21">
        <v>48.482500000000002</v>
      </c>
      <c r="F526" s="11">
        <v>0.18</v>
      </c>
      <c r="G526" t="s">
        <v>176</v>
      </c>
      <c r="H526" t="s">
        <v>325</v>
      </c>
      <c r="I526" t="s">
        <v>324</v>
      </c>
      <c r="J526" t="s">
        <v>265</v>
      </c>
    </row>
    <row r="527" spans="1:10" x14ac:dyDescent="0.2">
      <c r="A527" t="s">
        <v>354</v>
      </c>
      <c r="B527" t="s">
        <v>353</v>
      </c>
      <c r="C527" t="s">
        <v>24</v>
      </c>
      <c r="D527" s="21">
        <v>747.125</v>
      </c>
      <c r="E527" s="21">
        <v>612.64250000000004</v>
      </c>
      <c r="F527" s="11">
        <v>0.18</v>
      </c>
      <c r="G527" t="s">
        <v>176</v>
      </c>
      <c r="H527" t="s">
        <v>325</v>
      </c>
      <c r="I527" t="s">
        <v>324</v>
      </c>
      <c r="J527" t="s">
        <v>265</v>
      </c>
    </row>
    <row r="528" spans="1:10" x14ac:dyDescent="0.2">
      <c r="A528" t="s">
        <v>352</v>
      </c>
      <c r="B528" t="s">
        <v>351</v>
      </c>
      <c r="C528" t="s">
        <v>177</v>
      </c>
      <c r="D528" s="21">
        <v>69.875</v>
      </c>
      <c r="E528" s="21">
        <v>57.297500000000007</v>
      </c>
      <c r="F528" s="11">
        <v>0.18</v>
      </c>
      <c r="G528" t="s">
        <v>176</v>
      </c>
      <c r="H528" t="s">
        <v>325</v>
      </c>
      <c r="I528" t="s">
        <v>324</v>
      </c>
      <c r="J528" t="s">
        <v>265</v>
      </c>
    </row>
    <row r="529" spans="1:10" x14ac:dyDescent="0.2">
      <c r="A529" t="s">
        <v>350</v>
      </c>
      <c r="B529" t="s">
        <v>349</v>
      </c>
      <c r="C529" t="s">
        <v>177</v>
      </c>
      <c r="D529" s="21">
        <v>61.274999999999999</v>
      </c>
      <c r="E529" s="21">
        <v>50.2455</v>
      </c>
      <c r="F529" s="11">
        <v>0.18</v>
      </c>
      <c r="G529" t="s">
        <v>176</v>
      </c>
      <c r="H529" t="s">
        <v>325</v>
      </c>
      <c r="I529" t="s">
        <v>324</v>
      </c>
      <c r="J529" t="s">
        <v>265</v>
      </c>
    </row>
    <row r="530" spans="1:10" x14ac:dyDescent="0.2">
      <c r="A530" t="s">
        <v>348</v>
      </c>
      <c r="B530" t="s">
        <v>347</v>
      </c>
      <c r="C530" t="s">
        <v>24</v>
      </c>
      <c r="D530" s="21">
        <v>514.92499999999995</v>
      </c>
      <c r="E530" s="21">
        <v>422.23849999999999</v>
      </c>
      <c r="F530" s="11">
        <v>0.18</v>
      </c>
      <c r="G530" t="s">
        <v>176</v>
      </c>
      <c r="H530" t="s">
        <v>325</v>
      </c>
      <c r="I530" t="s">
        <v>324</v>
      </c>
      <c r="J530" t="s">
        <v>265</v>
      </c>
    </row>
    <row r="531" spans="1:10" x14ac:dyDescent="0.2">
      <c r="A531" t="s">
        <v>340</v>
      </c>
      <c r="B531" t="s">
        <v>339</v>
      </c>
      <c r="C531" t="s">
        <v>177</v>
      </c>
      <c r="D531" s="21">
        <v>289.17500000000001</v>
      </c>
      <c r="E531" s="21">
        <v>237.12350000000004</v>
      </c>
      <c r="F531" s="11">
        <v>0.18</v>
      </c>
      <c r="G531" t="s">
        <v>176</v>
      </c>
      <c r="H531" t="s">
        <v>325</v>
      </c>
      <c r="I531" t="s">
        <v>346</v>
      </c>
      <c r="J531" t="s">
        <v>265</v>
      </c>
    </row>
    <row r="532" spans="1:10" x14ac:dyDescent="0.2">
      <c r="A532" t="s">
        <v>338</v>
      </c>
      <c r="B532" t="s">
        <v>337</v>
      </c>
      <c r="C532" t="s">
        <v>24</v>
      </c>
      <c r="D532" s="21">
        <v>69.875</v>
      </c>
      <c r="E532" s="21">
        <v>57.297500000000007</v>
      </c>
      <c r="F532" s="11">
        <v>0.18</v>
      </c>
      <c r="G532" t="s">
        <v>176</v>
      </c>
      <c r="H532" t="s">
        <v>325</v>
      </c>
      <c r="I532" t="s">
        <v>346</v>
      </c>
      <c r="J532" t="s">
        <v>265</v>
      </c>
    </row>
    <row r="533" spans="1:10" x14ac:dyDescent="0.2">
      <c r="A533" t="s">
        <v>329</v>
      </c>
      <c r="B533" t="s">
        <v>328</v>
      </c>
      <c r="C533" t="s">
        <v>177</v>
      </c>
      <c r="D533" s="21">
        <v>747.125</v>
      </c>
      <c r="E533" s="21">
        <v>612.64250000000004</v>
      </c>
      <c r="F533" s="11">
        <v>0.18</v>
      </c>
      <c r="G533" t="s">
        <v>176</v>
      </c>
      <c r="H533" t="s">
        <v>325</v>
      </c>
      <c r="I533" t="s">
        <v>324</v>
      </c>
      <c r="J533" t="s">
        <v>265</v>
      </c>
    </row>
    <row r="534" spans="1:10" x14ac:dyDescent="0.2">
      <c r="A534" t="s">
        <v>327</v>
      </c>
      <c r="B534" t="s">
        <v>326</v>
      </c>
      <c r="C534" t="s">
        <v>24</v>
      </c>
      <c r="D534" s="21">
        <v>69.875</v>
      </c>
      <c r="E534" s="21">
        <v>57.297500000000007</v>
      </c>
      <c r="F534" s="11">
        <v>0.18</v>
      </c>
      <c r="G534" t="s">
        <v>176</v>
      </c>
      <c r="H534" t="s">
        <v>325</v>
      </c>
      <c r="I534" t="s">
        <v>324</v>
      </c>
      <c r="J534" t="s">
        <v>265</v>
      </c>
    </row>
    <row r="535" spans="1:10" x14ac:dyDescent="0.2">
      <c r="A535" t="s">
        <v>345</v>
      </c>
      <c r="B535" t="s">
        <v>344</v>
      </c>
      <c r="C535" t="s">
        <v>177</v>
      </c>
      <c r="D535" s="21">
        <v>435.375</v>
      </c>
      <c r="E535" s="21">
        <v>357.00750000000005</v>
      </c>
      <c r="F535" s="11">
        <v>0.18</v>
      </c>
      <c r="G535" t="s">
        <v>176</v>
      </c>
      <c r="H535" t="s">
        <v>325</v>
      </c>
      <c r="I535" t="s">
        <v>324</v>
      </c>
      <c r="J535" t="s">
        <v>265</v>
      </c>
    </row>
    <row r="536" spans="1:10" x14ac:dyDescent="0.2">
      <c r="A536" t="s">
        <v>343</v>
      </c>
      <c r="B536" t="s">
        <v>342</v>
      </c>
      <c r="C536" t="s">
        <v>24</v>
      </c>
      <c r="D536" s="21">
        <v>95.674999999999997</v>
      </c>
      <c r="E536" s="21">
        <v>78.453500000000005</v>
      </c>
      <c r="F536" s="11">
        <v>0.18</v>
      </c>
      <c r="G536" t="s">
        <v>176</v>
      </c>
      <c r="H536" t="s">
        <v>325</v>
      </c>
      <c r="I536" t="s">
        <v>324</v>
      </c>
      <c r="J536" t="s">
        <v>265</v>
      </c>
    </row>
    <row r="537" spans="1:10" x14ac:dyDescent="0.2">
      <c r="A537" t="s">
        <v>911</v>
      </c>
      <c r="B537" t="s">
        <v>910</v>
      </c>
      <c r="C537" t="s">
        <v>24</v>
      </c>
      <c r="D537" s="21">
        <v>583.72500000000002</v>
      </c>
      <c r="E537" s="21">
        <v>478.65450000000004</v>
      </c>
      <c r="F537" s="11">
        <v>0.18</v>
      </c>
      <c r="G537" t="s">
        <v>176</v>
      </c>
      <c r="H537" t="s">
        <v>325</v>
      </c>
      <c r="I537" t="s">
        <v>330</v>
      </c>
      <c r="J537" t="s">
        <v>341</v>
      </c>
    </row>
    <row r="538" spans="1:10" x14ac:dyDescent="0.2">
      <c r="A538" t="s">
        <v>909</v>
      </c>
      <c r="B538" t="s">
        <v>908</v>
      </c>
      <c r="C538" t="s">
        <v>24</v>
      </c>
      <c r="D538" s="21">
        <v>66.650000000000006</v>
      </c>
      <c r="E538" s="21">
        <v>54.653000000000006</v>
      </c>
      <c r="F538" s="11">
        <v>0.18</v>
      </c>
      <c r="G538" t="s">
        <v>176</v>
      </c>
      <c r="H538" t="s">
        <v>325</v>
      </c>
      <c r="I538" t="s">
        <v>330</v>
      </c>
      <c r="J538" t="s">
        <v>341</v>
      </c>
    </row>
    <row r="539" spans="1:10" x14ac:dyDescent="0.2">
      <c r="A539" t="s">
        <v>907</v>
      </c>
      <c r="B539" t="s">
        <v>906</v>
      </c>
      <c r="C539" t="s">
        <v>24</v>
      </c>
      <c r="D539" s="21">
        <v>395.6</v>
      </c>
      <c r="E539" s="21">
        <v>324.39200000000005</v>
      </c>
      <c r="F539" s="11">
        <v>0.18</v>
      </c>
      <c r="G539" t="s">
        <v>176</v>
      </c>
      <c r="H539" t="s">
        <v>563</v>
      </c>
      <c r="I539" t="s">
        <v>562</v>
      </c>
      <c r="J539" t="s">
        <v>905</v>
      </c>
    </row>
    <row r="540" spans="1:10" x14ac:dyDescent="0.2">
      <c r="A540" t="s">
        <v>833</v>
      </c>
      <c r="B540" t="s">
        <v>832</v>
      </c>
      <c r="C540" t="s">
        <v>24</v>
      </c>
      <c r="D540" s="21">
        <v>456.875</v>
      </c>
      <c r="E540" s="21">
        <v>374.63750000000005</v>
      </c>
      <c r="F540" s="11">
        <v>0.18</v>
      </c>
      <c r="G540" t="s">
        <v>176</v>
      </c>
      <c r="H540" t="s">
        <v>563</v>
      </c>
      <c r="I540" t="s">
        <v>562</v>
      </c>
      <c r="J540" t="s">
        <v>905</v>
      </c>
    </row>
    <row r="541" spans="1:10" x14ac:dyDescent="0.2">
      <c r="A541" t="s">
        <v>207</v>
      </c>
      <c r="B541" t="s">
        <v>206</v>
      </c>
      <c r="C541" t="s">
        <v>177</v>
      </c>
      <c r="D541" s="21">
        <v>541.79999999999995</v>
      </c>
      <c r="E541" s="21">
        <v>444.27600000000001</v>
      </c>
      <c r="F541" s="11">
        <v>0.18</v>
      </c>
      <c r="G541" t="s">
        <v>176</v>
      </c>
      <c r="H541" t="s">
        <v>563</v>
      </c>
      <c r="I541" t="s">
        <v>562</v>
      </c>
      <c r="J541" t="s">
        <v>905</v>
      </c>
    </row>
    <row r="542" spans="1:10" x14ac:dyDescent="0.2">
      <c r="A542" t="s">
        <v>203</v>
      </c>
      <c r="B542" t="s">
        <v>202</v>
      </c>
      <c r="C542" t="s">
        <v>177</v>
      </c>
      <c r="D542" s="21">
        <v>78.474999999999994</v>
      </c>
      <c r="E542" s="21">
        <v>64.349500000000006</v>
      </c>
      <c r="F542" s="11">
        <v>0.18</v>
      </c>
      <c r="G542" t="s">
        <v>176</v>
      </c>
      <c r="H542" t="s">
        <v>831</v>
      </c>
      <c r="I542" t="s">
        <v>538</v>
      </c>
      <c r="J542" t="s">
        <v>174</v>
      </c>
    </row>
    <row r="543" spans="1:10" x14ac:dyDescent="0.2">
      <c r="A543" t="s">
        <v>201</v>
      </c>
      <c r="B543" t="s">
        <v>200</v>
      </c>
      <c r="C543" t="s">
        <v>177</v>
      </c>
      <c r="D543" s="21">
        <v>212.85</v>
      </c>
      <c r="E543" s="21">
        <v>174.53700000000001</v>
      </c>
      <c r="F543" s="11">
        <v>0.18</v>
      </c>
      <c r="G543" t="s">
        <v>176</v>
      </c>
      <c r="H543" t="s">
        <v>175</v>
      </c>
      <c r="I543" t="s">
        <v>175</v>
      </c>
      <c r="J543" t="s">
        <v>174</v>
      </c>
    </row>
    <row r="544" spans="1:10" x14ac:dyDescent="0.2">
      <c r="A544" t="s">
        <v>199</v>
      </c>
      <c r="B544" t="s">
        <v>198</v>
      </c>
      <c r="C544" t="s">
        <v>177</v>
      </c>
      <c r="D544" s="21">
        <v>212.85</v>
      </c>
      <c r="E544" s="21">
        <v>174.53700000000001</v>
      </c>
      <c r="F544" s="11">
        <v>0.18</v>
      </c>
      <c r="G544" t="s">
        <v>176</v>
      </c>
      <c r="H544" t="s">
        <v>175</v>
      </c>
      <c r="I544" t="s">
        <v>175</v>
      </c>
      <c r="J544" t="s">
        <v>174</v>
      </c>
    </row>
    <row r="545" spans="1:10" x14ac:dyDescent="0.2">
      <c r="A545" t="s">
        <v>197</v>
      </c>
      <c r="B545" t="s">
        <v>196</v>
      </c>
      <c r="C545" t="s">
        <v>177</v>
      </c>
      <c r="D545" s="21">
        <v>201.02500000000001</v>
      </c>
      <c r="E545" s="21">
        <v>164.84050000000002</v>
      </c>
      <c r="F545" s="11">
        <v>0.18</v>
      </c>
      <c r="G545" t="s">
        <v>176</v>
      </c>
      <c r="H545" t="s">
        <v>175</v>
      </c>
      <c r="I545" t="s">
        <v>175</v>
      </c>
      <c r="J545" t="s">
        <v>174</v>
      </c>
    </row>
    <row r="546" spans="1:10" x14ac:dyDescent="0.2">
      <c r="A546" t="s">
        <v>195</v>
      </c>
      <c r="B546" t="s">
        <v>194</v>
      </c>
      <c r="C546" t="s">
        <v>177</v>
      </c>
      <c r="D546" s="21">
        <v>212.85</v>
      </c>
      <c r="E546" s="21">
        <v>174.53700000000001</v>
      </c>
      <c r="F546" s="11">
        <v>0.18</v>
      </c>
      <c r="G546" t="s">
        <v>176</v>
      </c>
      <c r="H546" t="s">
        <v>175</v>
      </c>
      <c r="I546" t="s">
        <v>175</v>
      </c>
      <c r="J546" t="s">
        <v>174</v>
      </c>
    </row>
    <row r="547" spans="1:10" x14ac:dyDescent="0.2">
      <c r="A547" t="s">
        <v>191</v>
      </c>
      <c r="B547" t="s">
        <v>190</v>
      </c>
      <c r="C547" t="s">
        <v>177</v>
      </c>
      <c r="D547" s="21">
        <v>225.75</v>
      </c>
      <c r="E547" s="21">
        <v>185.11500000000001</v>
      </c>
      <c r="F547" s="11">
        <v>0.18</v>
      </c>
      <c r="G547" t="s">
        <v>176</v>
      </c>
      <c r="H547" t="s">
        <v>175</v>
      </c>
      <c r="I547" t="s">
        <v>175</v>
      </c>
      <c r="J547" t="s">
        <v>174</v>
      </c>
    </row>
    <row r="548" spans="1:10" x14ac:dyDescent="0.2">
      <c r="A548" t="s">
        <v>189</v>
      </c>
      <c r="B548" t="s">
        <v>188</v>
      </c>
      <c r="C548" t="s">
        <v>177</v>
      </c>
      <c r="D548" s="21">
        <v>237.57499999999999</v>
      </c>
      <c r="E548" s="21">
        <v>194.8115</v>
      </c>
      <c r="F548" s="11">
        <v>0.18</v>
      </c>
      <c r="G548" t="s">
        <v>176</v>
      </c>
      <c r="H548" t="s">
        <v>175</v>
      </c>
      <c r="I548" t="s">
        <v>175</v>
      </c>
      <c r="J548" t="s">
        <v>174</v>
      </c>
    </row>
    <row r="549" spans="1:10" x14ac:dyDescent="0.2">
      <c r="A549" t="s">
        <v>187</v>
      </c>
      <c r="B549" t="s">
        <v>186</v>
      </c>
      <c r="C549" t="s">
        <v>177</v>
      </c>
      <c r="D549" s="21">
        <v>237.57499999999999</v>
      </c>
      <c r="E549" s="21">
        <v>194.8115</v>
      </c>
      <c r="F549" s="11">
        <v>0.18</v>
      </c>
      <c r="G549" t="s">
        <v>176</v>
      </c>
      <c r="H549" t="s">
        <v>175</v>
      </c>
      <c r="I549" t="s">
        <v>175</v>
      </c>
      <c r="J549" t="s">
        <v>174</v>
      </c>
    </row>
    <row r="550" spans="1:10" x14ac:dyDescent="0.2">
      <c r="A550" t="s">
        <v>185</v>
      </c>
      <c r="B550" t="s">
        <v>184</v>
      </c>
      <c r="C550" t="s">
        <v>177</v>
      </c>
      <c r="D550" s="21">
        <v>274.125</v>
      </c>
      <c r="E550" s="21">
        <v>224.78250000000003</v>
      </c>
      <c r="F550" s="11">
        <v>0.18</v>
      </c>
      <c r="G550" t="s">
        <v>176</v>
      </c>
      <c r="H550" t="s">
        <v>175</v>
      </c>
      <c r="I550" t="s">
        <v>175</v>
      </c>
      <c r="J550" t="s">
        <v>174</v>
      </c>
    </row>
    <row r="551" spans="1:10" x14ac:dyDescent="0.2">
      <c r="A551" t="s">
        <v>183</v>
      </c>
      <c r="B551" t="s">
        <v>182</v>
      </c>
      <c r="C551" t="s">
        <v>177</v>
      </c>
      <c r="D551" s="21">
        <v>225.75</v>
      </c>
      <c r="E551" s="21">
        <v>185.11500000000001</v>
      </c>
      <c r="F551" s="11">
        <v>0.18</v>
      </c>
      <c r="G551" t="s">
        <v>176</v>
      </c>
      <c r="H551" t="s">
        <v>175</v>
      </c>
      <c r="I551" t="s">
        <v>175</v>
      </c>
      <c r="J551" t="s">
        <v>174</v>
      </c>
    </row>
    <row r="552" spans="1:10" x14ac:dyDescent="0.2">
      <c r="A552" t="s">
        <v>181</v>
      </c>
      <c r="B552" t="s">
        <v>180</v>
      </c>
      <c r="C552" t="s">
        <v>177</v>
      </c>
      <c r="D552" s="21">
        <v>237.57499999999999</v>
      </c>
      <c r="E552" s="21">
        <v>194.8115</v>
      </c>
      <c r="F552" s="11">
        <v>0.18</v>
      </c>
      <c r="G552" t="s">
        <v>176</v>
      </c>
      <c r="H552" t="s">
        <v>175</v>
      </c>
      <c r="I552" t="s">
        <v>175</v>
      </c>
      <c r="J552" t="s">
        <v>174</v>
      </c>
    </row>
    <row r="553" spans="1:10" x14ac:dyDescent="0.2">
      <c r="A553" t="s">
        <v>179</v>
      </c>
      <c r="B553" t="s">
        <v>178</v>
      </c>
      <c r="C553" t="s">
        <v>177</v>
      </c>
      <c r="D553" s="21">
        <v>274.125</v>
      </c>
      <c r="E553" s="21">
        <v>224.78250000000003</v>
      </c>
      <c r="F553" s="11">
        <v>0.18</v>
      </c>
      <c r="G553" t="s">
        <v>176</v>
      </c>
      <c r="H553" t="s">
        <v>175</v>
      </c>
      <c r="I553" t="s">
        <v>175</v>
      </c>
      <c r="J553" t="s">
        <v>174</v>
      </c>
    </row>
    <row r="554" spans="1:10" x14ac:dyDescent="0.2">
      <c r="A554" t="s">
        <v>473</v>
      </c>
      <c r="B554" t="s">
        <v>472</v>
      </c>
      <c r="C554" t="s">
        <v>24</v>
      </c>
      <c r="D554" s="21">
        <v>298.85000000000002</v>
      </c>
      <c r="E554" s="21">
        <v>245.05700000000004</v>
      </c>
      <c r="F554" s="11">
        <v>0.18</v>
      </c>
      <c r="G554" t="s">
        <v>176</v>
      </c>
      <c r="H554" t="s">
        <v>175</v>
      </c>
      <c r="I554" t="s">
        <v>175</v>
      </c>
      <c r="J554" t="s">
        <v>174</v>
      </c>
    </row>
    <row r="555" spans="1:10" x14ac:dyDescent="0.2">
      <c r="A555" t="s">
        <v>471</v>
      </c>
      <c r="B555" t="s">
        <v>470</v>
      </c>
      <c r="C555" t="s">
        <v>24</v>
      </c>
      <c r="D555" s="21">
        <v>322.5</v>
      </c>
      <c r="E555" s="21">
        <v>264.45000000000005</v>
      </c>
      <c r="F555" s="11">
        <v>0.18</v>
      </c>
      <c r="G555" t="s">
        <v>176</v>
      </c>
      <c r="H555" t="s">
        <v>175</v>
      </c>
      <c r="I555" t="s">
        <v>175</v>
      </c>
      <c r="J555" t="s">
        <v>174</v>
      </c>
    </row>
    <row r="556" spans="1:10" x14ac:dyDescent="0.2">
      <c r="A556" t="s">
        <v>469</v>
      </c>
      <c r="B556" t="s">
        <v>468</v>
      </c>
      <c r="C556" t="s">
        <v>24</v>
      </c>
      <c r="D556" s="21">
        <v>177.375</v>
      </c>
      <c r="E556" s="21">
        <v>145.44750000000002</v>
      </c>
      <c r="F556" s="11">
        <v>0.18</v>
      </c>
      <c r="G556" t="s">
        <v>176</v>
      </c>
      <c r="H556" t="s">
        <v>248</v>
      </c>
      <c r="I556" t="s">
        <v>68</v>
      </c>
      <c r="J556" t="s">
        <v>436</v>
      </c>
    </row>
    <row r="557" spans="1:10" x14ac:dyDescent="0.2">
      <c r="A557" t="s">
        <v>467</v>
      </c>
      <c r="B557" t="s">
        <v>466</v>
      </c>
      <c r="C557" t="s">
        <v>177</v>
      </c>
      <c r="D557" s="21">
        <v>126.85</v>
      </c>
      <c r="E557" s="21">
        <v>104.01700000000001</v>
      </c>
      <c r="F557" s="11">
        <v>0.18</v>
      </c>
      <c r="G557" t="s">
        <v>176</v>
      </c>
      <c r="H557" t="s">
        <v>248</v>
      </c>
      <c r="I557" t="s">
        <v>68</v>
      </c>
      <c r="J557" t="s">
        <v>436</v>
      </c>
    </row>
    <row r="558" spans="1:10" x14ac:dyDescent="0.2">
      <c r="A558" t="s">
        <v>461</v>
      </c>
      <c r="B558" t="s">
        <v>460</v>
      </c>
      <c r="C558" t="s">
        <v>24</v>
      </c>
      <c r="D558" s="21">
        <v>177.375</v>
      </c>
      <c r="E558" s="21">
        <v>145.44750000000002</v>
      </c>
      <c r="F558" s="11">
        <v>0.18</v>
      </c>
      <c r="G558" t="s">
        <v>176</v>
      </c>
      <c r="H558" t="s">
        <v>248</v>
      </c>
      <c r="I558" t="s">
        <v>68</v>
      </c>
      <c r="J558" t="s">
        <v>436</v>
      </c>
    </row>
    <row r="559" spans="1:10" x14ac:dyDescent="0.2">
      <c r="A559" t="s">
        <v>459</v>
      </c>
      <c r="B559" t="s">
        <v>458</v>
      </c>
      <c r="C559" t="s">
        <v>24</v>
      </c>
      <c r="D559" s="21">
        <v>126.85</v>
      </c>
      <c r="E559" s="21">
        <v>104.01700000000001</v>
      </c>
      <c r="F559" s="11">
        <v>0.18</v>
      </c>
      <c r="G559" t="s">
        <v>176</v>
      </c>
      <c r="H559" t="s">
        <v>248</v>
      </c>
      <c r="I559" t="s">
        <v>68</v>
      </c>
      <c r="J559" t="s">
        <v>436</v>
      </c>
    </row>
    <row r="560" spans="1:10" x14ac:dyDescent="0.2">
      <c r="A560" t="s">
        <v>457</v>
      </c>
      <c r="B560" t="s">
        <v>456</v>
      </c>
      <c r="C560" t="s">
        <v>24</v>
      </c>
      <c r="D560" s="21">
        <v>409.57499999999999</v>
      </c>
      <c r="E560" s="21">
        <v>335.85150000000004</v>
      </c>
      <c r="F560" s="11">
        <v>0.18</v>
      </c>
      <c r="G560" t="s">
        <v>176</v>
      </c>
      <c r="H560" t="s">
        <v>325</v>
      </c>
      <c r="I560" t="s">
        <v>441</v>
      </c>
      <c r="J560" t="s">
        <v>436</v>
      </c>
    </row>
    <row r="561" spans="1:10" x14ac:dyDescent="0.2">
      <c r="A561" t="s">
        <v>455</v>
      </c>
      <c r="B561" t="s">
        <v>454</v>
      </c>
      <c r="C561" t="s">
        <v>24</v>
      </c>
      <c r="D561" s="21">
        <v>511.7</v>
      </c>
      <c r="E561" s="21">
        <v>419.59399999999999</v>
      </c>
      <c r="F561" s="11">
        <v>0.18</v>
      </c>
      <c r="G561" t="s">
        <v>176</v>
      </c>
      <c r="H561" t="s">
        <v>325</v>
      </c>
      <c r="I561" t="s">
        <v>441</v>
      </c>
      <c r="J561" t="s">
        <v>436</v>
      </c>
    </row>
    <row r="562" spans="1:10" x14ac:dyDescent="0.2">
      <c r="A562" t="s">
        <v>453</v>
      </c>
      <c r="B562" t="s">
        <v>452</v>
      </c>
      <c r="C562" t="s">
        <v>177</v>
      </c>
      <c r="D562" s="21">
        <v>767.55</v>
      </c>
      <c r="E562" s="21">
        <v>629.39099999999996</v>
      </c>
      <c r="F562" s="11">
        <v>0.18</v>
      </c>
      <c r="G562" t="s">
        <v>176</v>
      </c>
      <c r="H562" t="s">
        <v>325</v>
      </c>
      <c r="I562" t="s">
        <v>441</v>
      </c>
      <c r="J562" t="s">
        <v>436</v>
      </c>
    </row>
    <row r="563" spans="1:10" x14ac:dyDescent="0.2">
      <c r="A563" t="s">
        <v>451</v>
      </c>
      <c r="B563" t="s">
        <v>450</v>
      </c>
      <c r="C563" t="s">
        <v>177</v>
      </c>
      <c r="D563" s="21">
        <v>869.67499999999995</v>
      </c>
      <c r="E563" s="21">
        <v>713.13350000000003</v>
      </c>
      <c r="F563" s="11">
        <v>0.18</v>
      </c>
      <c r="G563" t="s">
        <v>176</v>
      </c>
      <c r="H563" t="s">
        <v>325</v>
      </c>
      <c r="I563" t="s">
        <v>441</v>
      </c>
      <c r="J563" t="s">
        <v>436</v>
      </c>
    </row>
    <row r="564" spans="1:10" x14ac:dyDescent="0.2">
      <c r="A564" t="s">
        <v>449</v>
      </c>
      <c r="B564" t="s">
        <v>448</v>
      </c>
      <c r="C564" t="s">
        <v>24</v>
      </c>
      <c r="D564" s="21">
        <v>665.42499999999995</v>
      </c>
      <c r="E564" s="21">
        <v>545.64850000000001</v>
      </c>
      <c r="F564" s="11">
        <v>0.18</v>
      </c>
      <c r="G564" t="s">
        <v>176</v>
      </c>
      <c r="H564" t="s">
        <v>325</v>
      </c>
      <c r="I564" t="s">
        <v>441</v>
      </c>
      <c r="J564" t="s">
        <v>436</v>
      </c>
    </row>
    <row r="565" spans="1:10" x14ac:dyDescent="0.2">
      <c r="A565" t="s">
        <v>447</v>
      </c>
      <c r="B565" t="s">
        <v>446</v>
      </c>
      <c r="C565" t="s">
        <v>24</v>
      </c>
      <c r="D565" s="21">
        <v>767.55</v>
      </c>
      <c r="E565" s="21">
        <v>629.39099999999996</v>
      </c>
      <c r="F565" s="11">
        <v>0.18</v>
      </c>
      <c r="G565" t="s">
        <v>176</v>
      </c>
      <c r="H565" t="s">
        <v>325</v>
      </c>
      <c r="I565" t="s">
        <v>441</v>
      </c>
      <c r="J565" t="s">
        <v>436</v>
      </c>
    </row>
    <row r="566" spans="1:10" x14ac:dyDescent="0.2">
      <c r="A566" t="s">
        <v>445</v>
      </c>
      <c r="B566" t="s">
        <v>444</v>
      </c>
      <c r="C566" t="s">
        <v>24</v>
      </c>
      <c r="D566" s="21">
        <v>89.224999999999994</v>
      </c>
      <c r="E566" s="21">
        <v>73.164500000000004</v>
      </c>
      <c r="F566" s="11">
        <v>0.18</v>
      </c>
      <c r="G566" t="s">
        <v>176</v>
      </c>
      <c r="H566" t="s">
        <v>325</v>
      </c>
      <c r="I566" t="s">
        <v>441</v>
      </c>
      <c r="J566" t="s">
        <v>436</v>
      </c>
    </row>
    <row r="567" spans="1:10" x14ac:dyDescent="0.2">
      <c r="A567" t="s">
        <v>443</v>
      </c>
      <c r="B567" t="s">
        <v>442</v>
      </c>
      <c r="C567" t="s">
        <v>24</v>
      </c>
      <c r="D567" s="21">
        <v>61.274999999999999</v>
      </c>
      <c r="E567" s="21">
        <v>50.2455</v>
      </c>
      <c r="F567" s="11">
        <v>0.18</v>
      </c>
      <c r="G567" t="s">
        <v>176</v>
      </c>
      <c r="H567" t="s">
        <v>325</v>
      </c>
      <c r="I567" t="s">
        <v>441</v>
      </c>
      <c r="J567" t="s">
        <v>436</v>
      </c>
    </row>
    <row r="568" spans="1:10" x14ac:dyDescent="0.2">
      <c r="A568" t="s">
        <v>440</v>
      </c>
      <c r="B568" t="s">
        <v>439</v>
      </c>
      <c r="C568" t="s">
        <v>24</v>
      </c>
      <c r="D568" s="21">
        <v>115.02500000000001</v>
      </c>
      <c r="E568" s="21">
        <v>94.32050000000001</v>
      </c>
      <c r="F568" s="11">
        <v>0.18</v>
      </c>
      <c r="G568" t="s">
        <v>176</v>
      </c>
      <c r="H568" t="s">
        <v>325</v>
      </c>
      <c r="I568" t="s">
        <v>441</v>
      </c>
      <c r="J568" t="s">
        <v>436</v>
      </c>
    </row>
    <row r="569" spans="1:10" x14ac:dyDescent="0.2">
      <c r="A569" t="s">
        <v>438</v>
      </c>
      <c r="B569" t="s">
        <v>437</v>
      </c>
      <c r="C569" t="s">
        <v>177</v>
      </c>
      <c r="D569" s="21">
        <v>115.02500000000001</v>
      </c>
      <c r="E569" s="21">
        <v>94.32050000000001</v>
      </c>
      <c r="F569" s="11">
        <v>0.18</v>
      </c>
      <c r="G569" t="s">
        <v>176</v>
      </c>
      <c r="H569" t="s">
        <v>325</v>
      </c>
      <c r="I569" t="s">
        <v>441</v>
      </c>
      <c r="J569" t="s">
        <v>436</v>
      </c>
    </row>
    <row r="570" spans="1:10" x14ac:dyDescent="0.2">
      <c r="A570" t="s">
        <v>1076</v>
      </c>
      <c r="B570" t="s">
        <v>1075</v>
      </c>
      <c r="C570" t="s">
        <v>24</v>
      </c>
      <c r="D570" s="21">
        <v>177.375</v>
      </c>
      <c r="E570" s="21">
        <v>145.44750000000002</v>
      </c>
      <c r="F570" s="11">
        <v>0.18</v>
      </c>
      <c r="G570" t="s">
        <v>176</v>
      </c>
      <c r="H570" t="s">
        <v>248</v>
      </c>
      <c r="I570" t="s">
        <v>68</v>
      </c>
      <c r="J570" t="s">
        <v>436</v>
      </c>
    </row>
    <row r="571" spans="1:10" x14ac:dyDescent="0.2">
      <c r="A571" t="s">
        <v>1074</v>
      </c>
      <c r="B571" t="s">
        <v>1073</v>
      </c>
      <c r="C571" t="s">
        <v>24</v>
      </c>
      <c r="D571" s="21">
        <v>126.85</v>
      </c>
      <c r="E571" s="21">
        <v>104.01700000000001</v>
      </c>
      <c r="F571" s="11">
        <v>0.18</v>
      </c>
      <c r="G571" t="s">
        <v>176</v>
      </c>
      <c r="H571" t="s">
        <v>248</v>
      </c>
      <c r="I571" t="s">
        <v>68</v>
      </c>
      <c r="J571" t="s">
        <v>436</v>
      </c>
    </row>
    <row r="572" spans="1:10" x14ac:dyDescent="0.2">
      <c r="A572" t="s">
        <v>1072</v>
      </c>
      <c r="B572" t="s">
        <v>1071</v>
      </c>
      <c r="C572" t="s">
        <v>24</v>
      </c>
      <c r="D572" s="21">
        <v>106.425</v>
      </c>
      <c r="E572" s="21">
        <v>87.268500000000003</v>
      </c>
      <c r="F572" s="11">
        <v>0.18</v>
      </c>
      <c r="G572" t="s">
        <v>176</v>
      </c>
      <c r="H572" t="s">
        <v>175</v>
      </c>
      <c r="I572" t="s">
        <v>175</v>
      </c>
      <c r="J572" t="s">
        <v>596</v>
      </c>
    </row>
    <row r="573" spans="1:10" x14ac:dyDescent="0.2">
      <c r="A573" t="s">
        <v>1070</v>
      </c>
      <c r="B573" t="s">
        <v>1069</v>
      </c>
      <c r="C573" t="s">
        <v>24</v>
      </c>
      <c r="D573" s="21">
        <v>112.875</v>
      </c>
      <c r="E573" s="21">
        <v>92.557500000000005</v>
      </c>
      <c r="F573" s="11">
        <v>0.18</v>
      </c>
      <c r="G573" t="s">
        <v>176</v>
      </c>
      <c r="H573" t="s">
        <v>175</v>
      </c>
      <c r="I573" t="s">
        <v>175</v>
      </c>
      <c r="J573" t="s">
        <v>596</v>
      </c>
    </row>
    <row r="574" spans="1:10" x14ac:dyDescent="0.2">
      <c r="A574" t="s">
        <v>1068</v>
      </c>
      <c r="B574" t="s">
        <v>1067</v>
      </c>
      <c r="C574" t="s">
        <v>24</v>
      </c>
      <c r="D574" s="21">
        <v>118.25</v>
      </c>
      <c r="E574" s="21">
        <v>96.965000000000003</v>
      </c>
      <c r="F574" s="11">
        <v>0.18</v>
      </c>
      <c r="G574" t="s">
        <v>176</v>
      </c>
      <c r="H574" t="s">
        <v>175</v>
      </c>
      <c r="I574" t="s">
        <v>175</v>
      </c>
      <c r="J574" t="s">
        <v>596</v>
      </c>
    </row>
    <row r="575" spans="1:10" x14ac:dyDescent="0.2">
      <c r="A575" t="s">
        <v>634</v>
      </c>
      <c r="B575" t="s">
        <v>633</v>
      </c>
      <c r="C575" t="s">
        <v>24</v>
      </c>
      <c r="D575" s="21">
        <v>124.7</v>
      </c>
      <c r="E575" s="21">
        <v>102.254</v>
      </c>
      <c r="F575" s="11">
        <v>0.18</v>
      </c>
      <c r="G575" t="s">
        <v>176</v>
      </c>
      <c r="H575" t="s">
        <v>175</v>
      </c>
      <c r="I575" t="s">
        <v>175</v>
      </c>
      <c r="J575" t="s">
        <v>596</v>
      </c>
    </row>
    <row r="576" spans="1:10" x14ac:dyDescent="0.2">
      <c r="A576" t="s">
        <v>632</v>
      </c>
      <c r="B576" t="s">
        <v>631</v>
      </c>
      <c r="C576" t="s">
        <v>24</v>
      </c>
      <c r="D576" s="21">
        <v>130.07499999999999</v>
      </c>
      <c r="E576" s="21">
        <v>106.6615</v>
      </c>
      <c r="F576" s="11">
        <v>0.18</v>
      </c>
      <c r="G576" t="s">
        <v>176</v>
      </c>
      <c r="H576" t="s">
        <v>175</v>
      </c>
      <c r="I576" t="s">
        <v>175</v>
      </c>
      <c r="J576" t="s">
        <v>596</v>
      </c>
    </row>
    <row r="577" spans="1:10" x14ac:dyDescent="0.2">
      <c r="A577" t="s">
        <v>1411</v>
      </c>
      <c r="B577" t="s">
        <v>1410</v>
      </c>
      <c r="C577" t="s">
        <v>24</v>
      </c>
      <c r="D577" s="21">
        <v>354.75</v>
      </c>
      <c r="E577" s="21">
        <v>290.89500000000004</v>
      </c>
      <c r="F577" s="11">
        <v>0.18</v>
      </c>
      <c r="G577" t="s">
        <v>176</v>
      </c>
      <c r="H577" t="s">
        <v>605</v>
      </c>
      <c r="I577" t="s">
        <v>562</v>
      </c>
      <c r="J577" t="s">
        <v>596</v>
      </c>
    </row>
    <row r="578" spans="1:10" x14ac:dyDescent="0.2">
      <c r="A578" t="s">
        <v>332</v>
      </c>
      <c r="B578" t="s">
        <v>331</v>
      </c>
      <c r="C578" t="s">
        <v>24</v>
      </c>
      <c r="D578" s="21">
        <v>585.875</v>
      </c>
      <c r="E578" s="21">
        <v>480.41750000000002</v>
      </c>
      <c r="F578" s="11">
        <v>0.18</v>
      </c>
      <c r="G578" t="s">
        <v>176</v>
      </c>
      <c r="H578" t="s">
        <v>605</v>
      </c>
      <c r="I578" t="s">
        <v>562</v>
      </c>
      <c r="J578" t="s">
        <v>596</v>
      </c>
    </row>
    <row r="579" spans="1:10" x14ac:dyDescent="0.2">
      <c r="A579" t="s">
        <v>837</v>
      </c>
      <c r="B579" t="s">
        <v>836</v>
      </c>
      <c r="C579" t="s">
        <v>24</v>
      </c>
      <c r="D579" s="21">
        <v>23.65</v>
      </c>
      <c r="E579" s="21">
        <v>19.393000000000001</v>
      </c>
      <c r="F579" s="11">
        <v>0.18</v>
      </c>
      <c r="G579" t="s">
        <v>176</v>
      </c>
      <c r="H579" t="s">
        <v>1017</v>
      </c>
      <c r="I579" t="s">
        <v>1016</v>
      </c>
      <c r="J579" t="s">
        <v>243</v>
      </c>
    </row>
    <row r="580" spans="1:10" x14ac:dyDescent="0.2">
      <c r="A580" t="s">
        <v>835</v>
      </c>
      <c r="B580" t="s">
        <v>834</v>
      </c>
      <c r="C580" t="s">
        <v>24</v>
      </c>
      <c r="D580" s="21">
        <v>122.55</v>
      </c>
      <c r="E580" s="21">
        <v>100.491</v>
      </c>
      <c r="F580" s="11">
        <v>0.18</v>
      </c>
      <c r="G580" t="s">
        <v>176</v>
      </c>
      <c r="H580" t="s">
        <v>325</v>
      </c>
      <c r="I580" t="s">
        <v>330</v>
      </c>
      <c r="J580" t="s">
        <v>243</v>
      </c>
    </row>
    <row r="581" spans="1:10" x14ac:dyDescent="0.2">
      <c r="A581" t="s">
        <v>630</v>
      </c>
      <c r="B581" t="s">
        <v>629</v>
      </c>
      <c r="C581" t="s">
        <v>24</v>
      </c>
      <c r="D581" s="21">
        <v>18.274999999999999</v>
      </c>
      <c r="E581" s="21">
        <v>14.9855</v>
      </c>
      <c r="F581" s="11">
        <v>0.18</v>
      </c>
      <c r="G581" t="s">
        <v>176</v>
      </c>
      <c r="H581" t="s">
        <v>831</v>
      </c>
      <c r="I581" t="s">
        <v>562</v>
      </c>
      <c r="J581" t="s">
        <v>208</v>
      </c>
    </row>
    <row r="582" spans="1:10" x14ac:dyDescent="0.2">
      <c r="A582" t="s">
        <v>628</v>
      </c>
      <c r="B582" t="s">
        <v>627</v>
      </c>
      <c r="C582" t="s">
        <v>24</v>
      </c>
      <c r="D582" s="21">
        <v>18.274999999999999</v>
      </c>
      <c r="E582" s="21">
        <v>14.9855</v>
      </c>
      <c r="F582" s="11">
        <v>0.18</v>
      </c>
      <c r="G582" t="s">
        <v>176</v>
      </c>
      <c r="H582" t="s">
        <v>831</v>
      </c>
      <c r="I582" t="s">
        <v>562</v>
      </c>
      <c r="J582" t="s">
        <v>208</v>
      </c>
    </row>
    <row r="583" spans="1:10" x14ac:dyDescent="0.2">
      <c r="A583" t="s">
        <v>626</v>
      </c>
      <c r="B583" t="s">
        <v>625</v>
      </c>
      <c r="C583" t="s">
        <v>24</v>
      </c>
      <c r="D583" s="21">
        <v>449.35</v>
      </c>
      <c r="E583" s="21">
        <v>368.46700000000004</v>
      </c>
      <c r="F583" s="11">
        <v>0.18</v>
      </c>
      <c r="G583" t="s">
        <v>176</v>
      </c>
      <c r="H583" t="s">
        <v>605</v>
      </c>
      <c r="I583" t="s">
        <v>562</v>
      </c>
      <c r="J583" t="s">
        <v>208</v>
      </c>
    </row>
    <row r="584" spans="1:10" x14ac:dyDescent="0.2">
      <c r="A584" t="s">
        <v>615</v>
      </c>
      <c r="B584" t="s">
        <v>614</v>
      </c>
      <c r="C584" t="s">
        <v>24</v>
      </c>
      <c r="D584" s="21">
        <v>455.8</v>
      </c>
      <c r="E584" s="21">
        <v>373.75600000000003</v>
      </c>
      <c r="F584" s="11">
        <v>0.18</v>
      </c>
      <c r="G584" t="s">
        <v>176</v>
      </c>
      <c r="H584" t="s">
        <v>605</v>
      </c>
      <c r="I584" t="s">
        <v>562</v>
      </c>
      <c r="J584" t="s">
        <v>208</v>
      </c>
    </row>
    <row r="585" spans="1:10" x14ac:dyDescent="0.2">
      <c r="A585" t="s">
        <v>613</v>
      </c>
      <c r="B585" t="s">
        <v>612</v>
      </c>
      <c r="C585" t="s">
        <v>24</v>
      </c>
      <c r="D585" s="21">
        <v>408.5</v>
      </c>
      <c r="E585" s="21">
        <v>334.97</v>
      </c>
      <c r="F585" s="11">
        <v>0.18</v>
      </c>
      <c r="G585" t="s">
        <v>176</v>
      </c>
      <c r="H585" t="s">
        <v>605</v>
      </c>
      <c r="I585" t="s">
        <v>562</v>
      </c>
      <c r="J585" t="s">
        <v>208</v>
      </c>
    </row>
    <row r="586" spans="1:10" x14ac:dyDescent="0.2">
      <c r="A586" t="s">
        <v>611</v>
      </c>
      <c r="B586" t="s">
        <v>610</v>
      </c>
      <c r="C586" t="s">
        <v>24</v>
      </c>
      <c r="D586" s="21">
        <v>325.72500000000002</v>
      </c>
      <c r="E586" s="21">
        <v>267.09450000000004</v>
      </c>
      <c r="F586" s="11">
        <v>0.18</v>
      </c>
      <c r="G586" t="s">
        <v>176</v>
      </c>
      <c r="H586" t="s">
        <v>605</v>
      </c>
      <c r="I586" t="s">
        <v>604</v>
      </c>
      <c r="J586" t="s">
        <v>208</v>
      </c>
    </row>
    <row r="587" spans="1:10" x14ac:dyDescent="0.2">
      <c r="A587" t="s">
        <v>609</v>
      </c>
      <c r="B587" t="s">
        <v>608</v>
      </c>
      <c r="C587" t="s">
        <v>24</v>
      </c>
      <c r="D587" s="21">
        <v>532.125</v>
      </c>
      <c r="E587" s="21">
        <v>436.34250000000003</v>
      </c>
      <c r="F587" s="11">
        <v>0.18</v>
      </c>
      <c r="G587" t="s">
        <v>176</v>
      </c>
      <c r="H587" t="s">
        <v>605</v>
      </c>
      <c r="I587" t="s">
        <v>604</v>
      </c>
      <c r="J587" t="s">
        <v>208</v>
      </c>
    </row>
    <row r="588" spans="1:10" x14ac:dyDescent="0.2">
      <c r="A588" t="s">
        <v>607</v>
      </c>
      <c r="B588" t="s">
        <v>606</v>
      </c>
      <c r="C588" t="s">
        <v>24</v>
      </c>
      <c r="D588" s="21">
        <v>810.55</v>
      </c>
      <c r="E588" s="21">
        <v>664.65100000000007</v>
      </c>
      <c r="F588" s="11">
        <v>0.18</v>
      </c>
      <c r="G588" t="s">
        <v>176</v>
      </c>
      <c r="H588" t="s">
        <v>605</v>
      </c>
      <c r="I588" t="s">
        <v>604</v>
      </c>
      <c r="J588" t="s">
        <v>208</v>
      </c>
    </row>
    <row r="589" spans="1:10" x14ac:dyDescent="0.2">
      <c r="A589" t="s">
        <v>498</v>
      </c>
      <c r="B589" t="s">
        <v>497</v>
      </c>
      <c r="C589" t="s">
        <v>24</v>
      </c>
      <c r="D589" s="21">
        <v>420.32499999999999</v>
      </c>
      <c r="E589" s="21">
        <v>344.66650000000004</v>
      </c>
      <c r="F589" s="11">
        <v>0.18</v>
      </c>
      <c r="G589" t="s">
        <v>176</v>
      </c>
      <c r="H589" t="s">
        <v>605</v>
      </c>
      <c r="I589" t="s">
        <v>604</v>
      </c>
      <c r="J589" t="s">
        <v>208</v>
      </c>
    </row>
    <row r="590" spans="1:10" x14ac:dyDescent="0.2">
      <c r="A590" t="s">
        <v>496</v>
      </c>
      <c r="B590" t="s">
        <v>495</v>
      </c>
      <c r="C590" t="s">
        <v>24</v>
      </c>
      <c r="D590" s="21">
        <v>467.625</v>
      </c>
      <c r="E590" s="21">
        <v>383.45250000000004</v>
      </c>
      <c r="F590" s="11">
        <v>0.18</v>
      </c>
      <c r="G590" t="s">
        <v>176</v>
      </c>
      <c r="H590" t="s">
        <v>605</v>
      </c>
      <c r="I590" t="s">
        <v>604</v>
      </c>
      <c r="J590" t="s">
        <v>208</v>
      </c>
    </row>
    <row r="591" spans="1:10" x14ac:dyDescent="0.2">
      <c r="A591" t="s">
        <v>1060</v>
      </c>
      <c r="B591" t="s">
        <v>1059</v>
      </c>
      <c r="C591" t="s">
        <v>24</v>
      </c>
      <c r="D591" s="21">
        <v>111.8</v>
      </c>
      <c r="E591" s="21">
        <v>91.676000000000002</v>
      </c>
      <c r="F591" s="11">
        <v>0.18</v>
      </c>
      <c r="G591" t="s">
        <v>176</v>
      </c>
      <c r="H591" t="s">
        <v>325</v>
      </c>
      <c r="I591" t="s">
        <v>441</v>
      </c>
      <c r="J591" t="s">
        <v>494</v>
      </c>
    </row>
    <row r="592" spans="1:10" x14ac:dyDescent="0.2">
      <c r="A592" t="s">
        <v>1058</v>
      </c>
      <c r="B592" t="s">
        <v>1057</v>
      </c>
      <c r="C592" t="s">
        <v>24</v>
      </c>
      <c r="D592" s="21">
        <v>830.97500000000002</v>
      </c>
      <c r="E592" s="21">
        <v>681.3995000000001</v>
      </c>
      <c r="F592" s="11">
        <v>0.18</v>
      </c>
      <c r="G592" t="s">
        <v>176</v>
      </c>
      <c r="H592" t="s">
        <v>325</v>
      </c>
      <c r="I592" t="s">
        <v>441</v>
      </c>
      <c r="J592" t="s">
        <v>494</v>
      </c>
    </row>
    <row r="593" spans="1:10" x14ac:dyDescent="0.2">
      <c r="A593" t="s">
        <v>1052</v>
      </c>
      <c r="B593" t="s">
        <v>1051</v>
      </c>
      <c r="C593" t="s">
        <v>24</v>
      </c>
      <c r="D593" s="21">
        <v>518.15</v>
      </c>
      <c r="E593" s="21">
        <v>424.88300000000004</v>
      </c>
      <c r="F593" s="11">
        <v>0.18</v>
      </c>
      <c r="G593" t="s">
        <v>176</v>
      </c>
      <c r="H593" t="s">
        <v>563</v>
      </c>
      <c r="I593" t="s">
        <v>562</v>
      </c>
      <c r="J593" t="s">
        <v>261</v>
      </c>
    </row>
    <row r="594" spans="1:10" x14ac:dyDescent="0.2">
      <c r="A594" t="s">
        <v>1048</v>
      </c>
      <c r="B594" t="s">
        <v>1047</v>
      </c>
      <c r="C594" t="s">
        <v>24</v>
      </c>
      <c r="D594" s="21">
        <v>518.15</v>
      </c>
      <c r="E594" s="21">
        <v>424.88300000000004</v>
      </c>
      <c r="F594" s="11">
        <v>0.18</v>
      </c>
      <c r="G594" t="s">
        <v>176</v>
      </c>
      <c r="H594" t="s">
        <v>563</v>
      </c>
      <c r="I594" t="s">
        <v>562</v>
      </c>
      <c r="J594" t="s">
        <v>261</v>
      </c>
    </row>
    <row r="595" spans="1:10" x14ac:dyDescent="0.2">
      <c r="A595" t="s">
        <v>1046</v>
      </c>
      <c r="B595" t="s">
        <v>1045</v>
      </c>
      <c r="C595" t="s">
        <v>24</v>
      </c>
      <c r="D595" s="21">
        <v>1334.075</v>
      </c>
      <c r="E595" s="21">
        <v>1093.9415000000001</v>
      </c>
      <c r="F595" s="11">
        <v>0.18</v>
      </c>
      <c r="G595" t="s">
        <v>176</v>
      </c>
      <c r="H595" t="s">
        <v>563</v>
      </c>
      <c r="I595" t="s">
        <v>562</v>
      </c>
      <c r="J595" t="s">
        <v>261</v>
      </c>
    </row>
    <row r="596" spans="1:10" x14ac:dyDescent="0.2">
      <c r="A596" t="s">
        <v>1022</v>
      </c>
      <c r="B596" t="s">
        <v>1021</v>
      </c>
      <c r="C596" t="s">
        <v>1018</v>
      </c>
      <c r="D596" s="21">
        <v>30</v>
      </c>
      <c r="E596" s="21">
        <v>24.6</v>
      </c>
      <c r="F596" s="11">
        <v>0.18</v>
      </c>
      <c r="G596" t="s">
        <v>176</v>
      </c>
      <c r="H596" t="s">
        <v>563</v>
      </c>
      <c r="I596" t="s">
        <v>562</v>
      </c>
      <c r="J596" t="s">
        <v>261</v>
      </c>
    </row>
    <row r="597" spans="1:10" x14ac:dyDescent="0.2">
      <c r="A597" t="s">
        <v>1020</v>
      </c>
      <c r="B597" t="s">
        <v>1019</v>
      </c>
      <c r="C597" t="s">
        <v>1018</v>
      </c>
      <c r="D597" s="21">
        <v>30</v>
      </c>
      <c r="E597" s="21">
        <v>24.6</v>
      </c>
      <c r="F597" s="11">
        <v>0.18</v>
      </c>
      <c r="G597" t="s">
        <v>176</v>
      </c>
      <c r="H597" t="s">
        <v>563</v>
      </c>
      <c r="I597" t="s">
        <v>562</v>
      </c>
      <c r="J597" t="s">
        <v>261</v>
      </c>
    </row>
    <row r="598" spans="1:10" x14ac:dyDescent="0.2">
      <c r="A598" t="s">
        <v>972</v>
      </c>
      <c r="B598" t="s">
        <v>971</v>
      </c>
      <c r="C598" t="s">
        <v>24</v>
      </c>
      <c r="D598" s="21">
        <v>29.024999999999999</v>
      </c>
      <c r="E598" s="21">
        <v>23.8005</v>
      </c>
      <c r="F598" s="11">
        <v>0.18</v>
      </c>
      <c r="G598" t="s">
        <v>176</v>
      </c>
      <c r="H598" t="s">
        <v>1017</v>
      </c>
      <c r="I598" t="s">
        <v>1016</v>
      </c>
      <c r="J598" t="s">
        <v>261</v>
      </c>
    </row>
    <row r="599" spans="1:10" x14ac:dyDescent="0.2">
      <c r="A599" t="s">
        <v>888</v>
      </c>
      <c r="B599" t="s">
        <v>887</v>
      </c>
      <c r="C599" t="s">
        <v>24</v>
      </c>
      <c r="D599" s="21">
        <v>29.024999999999999</v>
      </c>
      <c r="E599" s="21">
        <v>23.8005</v>
      </c>
      <c r="F599" s="11">
        <v>0.18</v>
      </c>
      <c r="G599" t="s">
        <v>176</v>
      </c>
      <c r="H599" t="s">
        <v>1017</v>
      </c>
      <c r="I599" t="s">
        <v>1016</v>
      </c>
      <c r="J599" t="s">
        <v>261</v>
      </c>
    </row>
    <row r="600" spans="1:10" x14ac:dyDescent="0.2">
      <c r="A600" t="s">
        <v>886</v>
      </c>
      <c r="B600" t="s">
        <v>885</v>
      </c>
      <c r="C600" t="s">
        <v>24</v>
      </c>
      <c r="D600" s="21">
        <v>1334.075</v>
      </c>
      <c r="E600" s="21">
        <v>1093.9415000000001</v>
      </c>
      <c r="F600" s="11">
        <v>0.18</v>
      </c>
      <c r="G600" t="s">
        <v>176</v>
      </c>
      <c r="H600" t="s">
        <v>563</v>
      </c>
      <c r="I600" t="s">
        <v>562</v>
      </c>
      <c r="J600" t="s">
        <v>261</v>
      </c>
    </row>
    <row r="601" spans="1:10" x14ac:dyDescent="0.2">
      <c r="A601" t="s">
        <v>884</v>
      </c>
      <c r="B601" t="s">
        <v>883</v>
      </c>
      <c r="C601" t="s">
        <v>24</v>
      </c>
      <c r="D601" s="21">
        <v>846.02499999999998</v>
      </c>
      <c r="E601" s="21">
        <v>693.7405</v>
      </c>
      <c r="F601" s="11">
        <v>0.18</v>
      </c>
      <c r="G601" t="s">
        <v>176</v>
      </c>
      <c r="H601" t="s">
        <v>563</v>
      </c>
      <c r="I601" t="s">
        <v>562</v>
      </c>
      <c r="J601" t="s">
        <v>261</v>
      </c>
    </row>
    <row r="602" spans="1:10" x14ac:dyDescent="0.2">
      <c r="A602" t="s">
        <v>882</v>
      </c>
      <c r="B602" t="s">
        <v>881</v>
      </c>
      <c r="C602" t="s">
        <v>24</v>
      </c>
      <c r="D602" s="21">
        <v>846.02499999999998</v>
      </c>
      <c r="E602" s="21">
        <v>693.7405</v>
      </c>
      <c r="F602" s="11">
        <v>0.18</v>
      </c>
      <c r="G602" t="s">
        <v>176</v>
      </c>
      <c r="H602" t="s">
        <v>563</v>
      </c>
      <c r="I602" t="s">
        <v>562</v>
      </c>
      <c r="J602" t="s">
        <v>261</v>
      </c>
    </row>
    <row r="603" spans="1:10" x14ac:dyDescent="0.2">
      <c r="A603" t="s">
        <v>854</v>
      </c>
      <c r="B603" t="s">
        <v>853</v>
      </c>
      <c r="C603" t="s">
        <v>24</v>
      </c>
      <c r="D603" s="21">
        <v>968.57500000000005</v>
      </c>
      <c r="E603" s="21">
        <v>794.2315000000001</v>
      </c>
      <c r="F603" s="11">
        <v>0.18</v>
      </c>
      <c r="G603" t="s">
        <v>176</v>
      </c>
      <c r="H603" t="s">
        <v>563</v>
      </c>
      <c r="I603" t="s">
        <v>562</v>
      </c>
      <c r="J603" t="s">
        <v>261</v>
      </c>
    </row>
    <row r="604" spans="1:10" x14ac:dyDescent="0.2">
      <c r="A604" t="s">
        <v>852</v>
      </c>
      <c r="B604" t="s">
        <v>851</v>
      </c>
      <c r="C604" t="s">
        <v>24</v>
      </c>
      <c r="D604" s="21">
        <v>968.57500000000005</v>
      </c>
      <c r="E604" s="21">
        <v>794.2315000000001</v>
      </c>
      <c r="F604" s="11">
        <v>0.18</v>
      </c>
      <c r="G604" t="s">
        <v>176</v>
      </c>
      <c r="H604" t="s">
        <v>563</v>
      </c>
      <c r="I604" t="s">
        <v>562</v>
      </c>
      <c r="J604" t="s">
        <v>261</v>
      </c>
    </row>
    <row r="605" spans="1:10" x14ac:dyDescent="0.2">
      <c r="A605" t="s">
        <v>1093</v>
      </c>
      <c r="B605" t="s">
        <v>1092</v>
      </c>
      <c r="C605" t="s">
        <v>24</v>
      </c>
      <c r="D605" s="21">
        <v>109.65</v>
      </c>
      <c r="E605" s="21">
        <v>89.913000000000011</v>
      </c>
      <c r="F605" s="11">
        <v>0.18</v>
      </c>
      <c r="G605" t="s">
        <v>176</v>
      </c>
      <c r="H605" t="s">
        <v>175</v>
      </c>
      <c r="I605" t="s">
        <v>175</v>
      </c>
      <c r="J605" t="s">
        <v>261</v>
      </c>
    </row>
    <row r="606" spans="1:10" x14ac:dyDescent="0.2">
      <c r="A606" t="s">
        <v>1090</v>
      </c>
      <c r="B606" t="s">
        <v>1089</v>
      </c>
      <c r="C606" t="s">
        <v>24</v>
      </c>
      <c r="D606" s="21">
        <v>116.1</v>
      </c>
      <c r="E606" s="21">
        <v>95.201999999999998</v>
      </c>
      <c r="F606" s="11">
        <v>0.18</v>
      </c>
      <c r="G606" t="s">
        <v>176</v>
      </c>
      <c r="H606" t="s">
        <v>175</v>
      </c>
      <c r="I606" t="s">
        <v>175</v>
      </c>
      <c r="J606" t="s">
        <v>261</v>
      </c>
    </row>
    <row r="607" spans="1:10" x14ac:dyDescent="0.2">
      <c r="A607" t="s">
        <v>1085</v>
      </c>
      <c r="B607" t="s">
        <v>1084</v>
      </c>
      <c r="C607" t="s">
        <v>24</v>
      </c>
      <c r="D607" s="21">
        <v>107.5</v>
      </c>
      <c r="E607" s="21">
        <v>107.5</v>
      </c>
      <c r="F607" s="11">
        <v>0</v>
      </c>
      <c r="G607" t="s">
        <v>1079</v>
      </c>
      <c r="H607" t="s">
        <v>1091</v>
      </c>
      <c r="I607" t="s">
        <v>771</v>
      </c>
      <c r="J607" t="s">
        <v>251</v>
      </c>
    </row>
    <row r="608" spans="1:10" x14ac:dyDescent="0.2">
      <c r="A608" t="s">
        <v>1083</v>
      </c>
      <c r="B608" t="s">
        <v>1082</v>
      </c>
      <c r="C608" t="s">
        <v>24</v>
      </c>
      <c r="D608" s="21">
        <v>10.75</v>
      </c>
      <c r="E608" s="21">
        <v>10.75</v>
      </c>
      <c r="F608" s="11">
        <v>0</v>
      </c>
      <c r="G608" t="s">
        <v>1079</v>
      </c>
      <c r="H608" t="s">
        <v>1088</v>
      </c>
      <c r="I608" t="s">
        <v>771</v>
      </c>
      <c r="J608" t="s">
        <v>251</v>
      </c>
    </row>
    <row r="609" spans="1:10" x14ac:dyDescent="0.2">
      <c r="A609" t="s">
        <v>1087</v>
      </c>
      <c r="B609" t="s">
        <v>1086</v>
      </c>
      <c r="C609" t="s">
        <v>24</v>
      </c>
      <c r="D609" s="21">
        <v>10.75</v>
      </c>
      <c r="E609" s="21">
        <v>10.75</v>
      </c>
      <c r="F609" s="11">
        <v>0</v>
      </c>
      <c r="G609" t="s">
        <v>1079</v>
      </c>
      <c r="H609" t="s">
        <v>1078</v>
      </c>
      <c r="I609" t="s">
        <v>1077</v>
      </c>
      <c r="J609" t="s">
        <v>251</v>
      </c>
    </row>
    <row r="610" spans="1:10" x14ac:dyDescent="0.2">
      <c r="A610" t="s">
        <v>1083</v>
      </c>
      <c r="B610" t="s">
        <v>1082</v>
      </c>
      <c r="C610" t="s">
        <v>24</v>
      </c>
      <c r="D610" s="21">
        <v>107.5</v>
      </c>
      <c r="E610" s="21">
        <v>107.5</v>
      </c>
      <c r="F610" s="11">
        <v>0</v>
      </c>
      <c r="G610" t="s">
        <v>1079</v>
      </c>
      <c r="H610" t="s">
        <v>1078</v>
      </c>
      <c r="I610" t="s">
        <v>1077</v>
      </c>
      <c r="J610" t="s">
        <v>251</v>
      </c>
    </row>
    <row r="611" spans="1:10" x14ac:dyDescent="0.2">
      <c r="A611" t="s">
        <v>1087</v>
      </c>
      <c r="B611" t="s">
        <v>1086</v>
      </c>
      <c r="C611" t="s">
        <v>24</v>
      </c>
      <c r="D611" s="21">
        <v>10.75</v>
      </c>
      <c r="E611" s="21">
        <v>10.75</v>
      </c>
      <c r="F611" s="11">
        <v>0</v>
      </c>
      <c r="G611" t="s">
        <v>1079</v>
      </c>
      <c r="H611" t="s">
        <v>1078</v>
      </c>
      <c r="I611" t="s">
        <v>1077</v>
      </c>
      <c r="J611" t="s">
        <v>284</v>
      </c>
    </row>
    <row r="612" spans="1:10" ht="12.75" customHeight="1" x14ac:dyDescent="0.2">
      <c r="A612" s="1" t="s">
        <v>1428</v>
      </c>
      <c r="B612" s="1" t="s">
        <v>1429</v>
      </c>
      <c r="C612" s="1" t="s">
        <v>24</v>
      </c>
      <c r="D612" s="24">
        <v>385</v>
      </c>
      <c r="E612" s="24">
        <v>327.25</v>
      </c>
      <c r="F612" s="35">
        <v>0.15</v>
      </c>
      <c r="G612" s="1" t="s">
        <v>28</v>
      </c>
      <c r="H612" s="1" t="s">
        <v>538</v>
      </c>
      <c r="I612" s="1" t="s">
        <v>244</v>
      </c>
      <c r="J612" s="1" t="s">
        <v>1123</v>
      </c>
    </row>
    <row r="613" spans="1:10" ht="12.75" customHeight="1" x14ac:dyDescent="0.2">
      <c r="A613" s="1" t="s">
        <v>1430</v>
      </c>
      <c r="B613" s="1" t="s">
        <v>1431</v>
      </c>
      <c r="C613" s="1" t="s">
        <v>24</v>
      </c>
      <c r="D613" s="24">
        <v>762</v>
      </c>
      <c r="E613" s="24">
        <v>647.69999999999993</v>
      </c>
      <c r="F613" s="35">
        <v>0.15</v>
      </c>
      <c r="G613" s="1" t="s">
        <v>176</v>
      </c>
      <c r="H613" s="1" t="s">
        <v>244</v>
      </c>
      <c r="I613" s="1" t="s">
        <v>244</v>
      </c>
      <c r="J613" s="1" t="s">
        <v>1123</v>
      </c>
    </row>
    <row r="614" spans="1:10" x14ac:dyDescent="0.2">
      <c r="A614" t="s">
        <v>1432</v>
      </c>
      <c r="B614" t="s">
        <v>1433</v>
      </c>
      <c r="C614" t="s">
        <v>24</v>
      </c>
      <c r="D614" s="21">
        <v>30484</v>
      </c>
      <c r="E614" s="21">
        <v>25911.399999999998</v>
      </c>
      <c r="F614" s="36">
        <v>0.15</v>
      </c>
      <c r="G614" t="s">
        <v>312</v>
      </c>
      <c r="H614" t="s">
        <v>261</v>
      </c>
      <c r="I614" t="s">
        <v>1123</v>
      </c>
      <c r="J614" t="s">
        <v>261</v>
      </c>
    </row>
    <row r="615" spans="1:10" x14ac:dyDescent="0.2">
      <c r="A615" t="s">
        <v>1434</v>
      </c>
      <c r="B615" t="s">
        <v>1435</v>
      </c>
      <c r="C615" t="s">
        <v>24</v>
      </c>
      <c r="D615" s="21">
        <v>30484</v>
      </c>
      <c r="E615" s="21">
        <v>25911.399999999998</v>
      </c>
      <c r="F615" s="36">
        <v>0.15</v>
      </c>
      <c r="G615" t="s">
        <v>312</v>
      </c>
      <c r="H615" t="s">
        <v>261</v>
      </c>
      <c r="I615" t="s">
        <v>1123</v>
      </c>
      <c r="J615" t="s">
        <v>261</v>
      </c>
    </row>
    <row r="616" spans="1:10" x14ac:dyDescent="0.2">
      <c r="A616" t="s">
        <v>1436</v>
      </c>
      <c r="B616" t="s">
        <v>1437</v>
      </c>
      <c r="C616" t="s">
        <v>24</v>
      </c>
      <c r="D616" s="21">
        <v>36391</v>
      </c>
      <c r="E616" s="21">
        <v>30932.35</v>
      </c>
      <c r="F616" s="36">
        <v>0.15</v>
      </c>
      <c r="G616" t="s">
        <v>312</v>
      </c>
      <c r="H616" t="s">
        <v>261</v>
      </c>
      <c r="I616" t="s">
        <v>1123</v>
      </c>
      <c r="J616" t="s">
        <v>261</v>
      </c>
    </row>
    <row r="617" spans="1:10" x14ac:dyDescent="0.2">
      <c r="A617" t="s">
        <v>1438</v>
      </c>
      <c r="B617" t="s">
        <v>1439</v>
      </c>
      <c r="C617" t="s">
        <v>24</v>
      </c>
      <c r="D617" s="21">
        <v>36391</v>
      </c>
      <c r="E617" s="21">
        <v>30932.35</v>
      </c>
      <c r="F617" s="36">
        <v>0.15</v>
      </c>
      <c r="G617" t="s">
        <v>312</v>
      </c>
      <c r="H617" t="s">
        <v>261</v>
      </c>
      <c r="I617" t="s">
        <v>1123</v>
      </c>
      <c r="J617" t="s">
        <v>261</v>
      </c>
    </row>
    <row r="618" spans="1:10" x14ac:dyDescent="0.2">
      <c r="A618" t="s">
        <v>1440</v>
      </c>
      <c r="B618" t="s">
        <v>1441</v>
      </c>
      <c r="C618" t="s">
        <v>24</v>
      </c>
      <c r="D618" s="21">
        <v>33731</v>
      </c>
      <c r="E618" s="21">
        <v>28671.35</v>
      </c>
      <c r="F618" s="36">
        <v>0.15</v>
      </c>
      <c r="G618" t="s">
        <v>312</v>
      </c>
      <c r="H618" t="s">
        <v>261</v>
      </c>
      <c r="I618" t="s">
        <v>1123</v>
      </c>
      <c r="J618" t="s">
        <v>261</v>
      </c>
    </row>
    <row r="619" spans="1:10" x14ac:dyDescent="0.2">
      <c r="A619" t="s">
        <v>1442</v>
      </c>
      <c r="B619" t="s">
        <v>1443</v>
      </c>
      <c r="C619" t="s">
        <v>24</v>
      </c>
      <c r="D619" s="21">
        <v>33731</v>
      </c>
      <c r="E619" s="21">
        <v>28671.35</v>
      </c>
      <c r="F619" s="36">
        <v>0.15</v>
      </c>
      <c r="G619" t="s">
        <v>312</v>
      </c>
      <c r="H619" t="s">
        <v>261</v>
      </c>
      <c r="I619" t="s">
        <v>1123</v>
      </c>
      <c r="J619" t="s">
        <v>261</v>
      </c>
    </row>
    <row r="620" spans="1:10" x14ac:dyDescent="0.2">
      <c r="A620" t="s">
        <v>1444</v>
      </c>
      <c r="B620" t="s">
        <v>1445</v>
      </c>
      <c r="C620" t="s">
        <v>24</v>
      </c>
      <c r="D620" s="21">
        <v>39637</v>
      </c>
      <c r="E620" s="21">
        <v>33691.449999999997</v>
      </c>
      <c r="F620" s="36">
        <v>0.15</v>
      </c>
      <c r="G620" t="s">
        <v>312</v>
      </c>
      <c r="H620" t="s">
        <v>261</v>
      </c>
      <c r="I620" t="s">
        <v>1123</v>
      </c>
      <c r="J620" t="s">
        <v>261</v>
      </c>
    </row>
    <row r="621" spans="1:10" x14ac:dyDescent="0.2">
      <c r="A621" t="s">
        <v>1446</v>
      </c>
      <c r="B621" t="s">
        <v>1447</v>
      </c>
      <c r="C621" t="s">
        <v>24</v>
      </c>
      <c r="D621" s="21">
        <v>39637</v>
      </c>
      <c r="E621" s="21">
        <v>33691.449999999997</v>
      </c>
      <c r="F621" s="36">
        <v>0.15</v>
      </c>
      <c r="G621" t="s">
        <v>312</v>
      </c>
      <c r="H621" t="s">
        <v>261</v>
      </c>
      <c r="I621" t="s">
        <v>1123</v>
      </c>
      <c r="J621" t="s">
        <v>261</v>
      </c>
    </row>
    <row r="622" spans="1:10" x14ac:dyDescent="0.2">
      <c r="A622" t="s">
        <v>1448</v>
      </c>
      <c r="B622" t="s">
        <v>1449</v>
      </c>
      <c r="C622" t="s">
        <v>24</v>
      </c>
      <c r="D622" s="21">
        <v>36515</v>
      </c>
      <c r="E622" s="21">
        <v>31037.75</v>
      </c>
      <c r="F622" s="36">
        <v>0.15</v>
      </c>
      <c r="G622" t="s">
        <v>312</v>
      </c>
      <c r="H622" t="s">
        <v>261</v>
      </c>
      <c r="I622" t="s">
        <v>1123</v>
      </c>
      <c r="J622" t="s">
        <v>261</v>
      </c>
    </row>
    <row r="623" spans="1:10" x14ac:dyDescent="0.2">
      <c r="A623" t="s">
        <v>1450</v>
      </c>
      <c r="B623" t="s">
        <v>1451</v>
      </c>
      <c r="C623" t="s">
        <v>24</v>
      </c>
      <c r="D623" s="21">
        <v>36515</v>
      </c>
      <c r="E623" s="21">
        <v>31037.75</v>
      </c>
      <c r="F623" s="36">
        <v>0.15</v>
      </c>
      <c r="G623" t="s">
        <v>312</v>
      </c>
      <c r="H623" t="s">
        <v>261</v>
      </c>
      <c r="I623" t="s">
        <v>1123</v>
      </c>
      <c r="J623" t="s">
        <v>261</v>
      </c>
    </row>
    <row r="624" spans="1:10" x14ac:dyDescent="0.2">
      <c r="A624" t="s">
        <v>1452</v>
      </c>
      <c r="B624" t="s">
        <v>1453</v>
      </c>
      <c r="C624" t="s">
        <v>24</v>
      </c>
      <c r="D624" s="21">
        <v>29367</v>
      </c>
      <c r="E624" s="21">
        <v>24961.95</v>
      </c>
      <c r="F624" s="36">
        <v>0.15</v>
      </c>
      <c r="G624" t="s">
        <v>312</v>
      </c>
      <c r="H624" t="s">
        <v>261</v>
      </c>
      <c r="I624" t="s">
        <v>1123</v>
      </c>
      <c r="J624" t="s">
        <v>261</v>
      </c>
    </row>
    <row r="625" spans="1:10" x14ac:dyDescent="0.2">
      <c r="A625" t="s">
        <v>1454</v>
      </c>
      <c r="B625" t="s">
        <v>1455</v>
      </c>
      <c r="C625" t="s">
        <v>24</v>
      </c>
      <c r="D625" s="21">
        <v>29367</v>
      </c>
      <c r="E625" s="21">
        <v>24961.95</v>
      </c>
      <c r="F625" s="36">
        <v>0.15</v>
      </c>
      <c r="G625" t="s">
        <v>312</v>
      </c>
      <c r="H625" t="s">
        <v>261</v>
      </c>
      <c r="I625" t="s">
        <v>1123</v>
      </c>
      <c r="J625" t="s">
        <v>261</v>
      </c>
    </row>
    <row r="626" spans="1:10" x14ac:dyDescent="0.2">
      <c r="A626" t="s">
        <v>1456</v>
      </c>
      <c r="B626" t="s">
        <v>1457</v>
      </c>
      <c r="C626" t="s">
        <v>24</v>
      </c>
      <c r="D626" s="21">
        <v>33500</v>
      </c>
      <c r="E626" s="21">
        <v>28475</v>
      </c>
      <c r="F626" s="36">
        <v>0.15</v>
      </c>
      <c r="G626" t="s">
        <v>312</v>
      </c>
      <c r="H626" t="s">
        <v>261</v>
      </c>
      <c r="I626" t="s">
        <v>1123</v>
      </c>
      <c r="J626" t="s">
        <v>261</v>
      </c>
    </row>
    <row r="627" spans="1:10" x14ac:dyDescent="0.2">
      <c r="A627" t="s">
        <v>1458</v>
      </c>
      <c r="B627" t="s">
        <v>1459</v>
      </c>
      <c r="C627" t="s">
        <v>24</v>
      </c>
      <c r="D627" s="21">
        <v>33500</v>
      </c>
      <c r="E627" s="21">
        <v>28475</v>
      </c>
      <c r="F627" s="36">
        <v>0.15</v>
      </c>
      <c r="G627" t="s">
        <v>312</v>
      </c>
      <c r="H627" t="s">
        <v>261</v>
      </c>
      <c r="I627" t="s">
        <v>1123</v>
      </c>
      <c r="J627" t="s">
        <v>261</v>
      </c>
    </row>
    <row r="628" spans="1:10" x14ac:dyDescent="0.2">
      <c r="A628" t="s">
        <v>1460</v>
      </c>
      <c r="B628" t="s">
        <v>1461</v>
      </c>
      <c r="C628" t="s">
        <v>24</v>
      </c>
      <c r="D628" s="21">
        <v>39407</v>
      </c>
      <c r="E628" s="21">
        <v>33495.949999999997</v>
      </c>
      <c r="F628" s="36">
        <v>0.15</v>
      </c>
      <c r="G628" t="s">
        <v>312</v>
      </c>
      <c r="H628" t="s">
        <v>261</v>
      </c>
      <c r="I628" t="s">
        <v>1123</v>
      </c>
      <c r="J628" t="s">
        <v>261</v>
      </c>
    </row>
    <row r="629" spans="1:10" x14ac:dyDescent="0.2">
      <c r="A629" t="s">
        <v>1462</v>
      </c>
      <c r="B629" t="s">
        <v>1463</v>
      </c>
      <c r="C629" t="s">
        <v>24</v>
      </c>
      <c r="D629" s="21">
        <v>39407</v>
      </c>
      <c r="E629" s="21">
        <v>33495.949999999997</v>
      </c>
      <c r="F629" s="36">
        <v>0.15</v>
      </c>
      <c r="G629" t="s">
        <v>312</v>
      </c>
      <c r="H629" t="s">
        <v>261</v>
      </c>
      <c r="I629" t="s">
        <v>1123</v>
      </c>
      <c r="J629" t="s">
        <v>261</v>
      </c>
    </row>
    <row r="630" spans="1:10" x14ac:dyDescent="0.2">
      <c r="A630" t="s">
        <v>1464</v>
      </c>
      <c r="B630" t="s">
        <v>1465</v>
      </c>
      <c r="C630" t="s">
        <v>24</v>
      </c>
      <c r="D630" s="21">
        <v>36746</v>
      </c>
      <c r="E630" s="21">
        <v>31234.1</v>
      </c>
      <c r="F630" s="36">
        <v>0.15</v>
      </c>
      <c r="G630" t="s">
        <v>312</v>
      </c>
      <c r="H630" t="s">
        <v>261</v>
      </c>
      <c r="I630" t="s">
        <v>1123</v>
      </c>
      <c r="J630" t="s">
        <v>261</v>
      </c>
    </row>
    <row r="631" spans="1:10" x14ac:dyDescent="0.2">
      <c r="A631" t="s">
        <v>1466</v>
      </c>
      <c r="B631" t="s">
        <v>1467</v>
      </c>
      <c r="C631" t="s">
        <v>24</v>
      </c>
      <c r="D631" s="21">
        <v>36746</v>
      </c>
      <c r="E631" s="21">
        <v>31234.1</v>
      </c>
      <c r="F631" s="36">
        <v>0.15</v>
      </c>
      <c r="G631" t="s">
        <v>312</v>
      </c>
      <c r="H631" t="s">
        <v>261</v>
      </c>
      <c r="I631" t="s">
        <v>1123</v>
      </c>
      <c r="J631" t="s">
        <v>261</v>
      </c>
    </row>
    <row r="632" spans="1:10" x14ac:dyDescent="0.2">
      <c r="A632" t="s">
        <v>1468</v>
      </c>
      <c r="B632" t="s">
        <v>1469</v>
      </c>
      <c r="C632" t="s">
        <v>24</v>
      </c>
      <c r="D632" s="21">
        <v>42652</v>
      </c>
      <c r="E632" s="21">
        <v>36254.199999999997</v>
      </c>
      <c r="F632" s="36">
        <v>0.15</v>
      </c>
      <c r="G632" t="s">
        <v>312</v>
      </c>
      <c r="H632" t="s">
        <v>261</v>
      </c>
      <c r="I632" t="s">
        <v>1123</v>
      </c>
      <c r="J632" t="s">
        <v>261</v>
      </c>
    </row>
    <row r="633" spans="1:10" x14ac:dyDescent="0.2">
      <c r="A633" t="s">
        <v>1470</v>
      </c>
      <c r="B633" t="s">
        <v>1471</v>
      </c>
      <c r="C633" t="s">
        <v>24</v>
      </c>
      <c r="D633" s="21">
        <v>42652</v>
      </c>
      <c r="E633" s="21">
        <v>36254.199999999997</v>
      </c>
      <c r="F633" s="36">
        <v>0.15</v>
      </c>
      <c r="G633" t="s">
        <v>312</v>
      </c>
      <c r="H633" t="s">
        <v>261</v>
      </c>
      <c r="I633" t="s">
        <v>1123</v>
      </c>
      <c r="J633" t="s">
        <v>261</v>
      </c>
    </row>
    <row r="634" spans="1:10" x14ac:dyDescent="0.2">
      <c r="A634" t="s">
        <v>1212</v>
      </c>
      <c r="B634" t="s">
        <v>1211</v>
      </c>
      <c r="C634" t="s">
        <v>24</v>
      </c>
      <c r="D634" s="21">
        <v>40476</v>
      </c>
      <c r="E634" s="21">
        <v>34404.6</v>
      </c>
      <c r="F634" s="36">
        <v>0.15</v>
      </c>
      <c r="G634" t="s">
        <v>312</v>
      </c>
      <c r="H634" t="s">
        <v>261</v>
      </c>
      <c r="I634" t="s">
        <v>1123</v>
      </c>
      <c r="J634" t="s">
        <v>261</v>
      </c>
    </row>
    <row r="635" spans="1:10" x14ac:dyDescent="0.2">
      <c r="A635" t="s">
        <v>1210</v>
      </c>
      <c r="B635" t="s">
        <v>1209</v>
      </c>
      <c r="C635" t="s">
        <v>24</v>
      </c>
      <c r="D635" s="21">
        <v>40476</v>
      </c>
      <c r="E635" s="21">
        <v>34404.6</v>
      </c>
      <c r="F635" s="36">
        <v>0.15</v>
      </c>
      <c r="G635" t="s">
        <v>312</v>
      </c>
      <c r="H635" t="s">
        <v>261</v>
      </c>
      <c r="I635" t="s">
        <v>1123</v>
      </c>
      <c r="J635" t="s">
        <v>261</v>
      </c>
    </row>
    <row r="636" spans="1:10" x14ac:dyDescent="0.2">
      <c r="A636" t="s">
        <v>1472</v>
      </c>
      <c r="B636" t="s">
        <v>1473</v>
      </c>
      <c r="C636" t="s">
        <v>24</v>
      </c>
      <c r="D636" s="21">
        <v>41654</v>
      </c>
      <c r="E636" s="21">
        <v>35405.9</v>
      </c>
      <c r="F636" s="36">
        <v>0.15</v>
      </c>
      <c r="G636" t="s">
        <v>312</v>
      </c>
      <c r="H636" t="s">
        <v>261</v>
      </c>
      <c r="I636" t="s">
        <v>1123</v>
      </c>
      <c r="J636" t="s">
        <v>261</v>
      </c>
    </row>
    <row r="637" spans="1:10" x14ac:dyDescent="0.2">
      <c r="A637" t="s">
        <v>1474</v>
      </c>
      <c r="B637" t="s">
        <v>1475</v>
      </c>
      <c r="C637" t="s">
        <v>24</v>
      </c>
      <c r="D637" s="21">
        <v>41654</v>
      </c>
      <c r="E637" s="21">
        <v>35405.9</v>
      </c>
      <c r="F637" s="36">
        <v>0.15</v>
      </c>
      <c r="G637" t="s">
        <v>312</v>
      </c>
      <c r="H637" t="s">
        <v>261</v>
      </c>
      <c r="I637" t="s">
        <v>1123</v>
      </c>
      <c r="J637" t="s">
        <v>261</v>
      </c>
    </row>
    <row r="638" spans="1:10" x14ac:dyDescent="0.2">
      <c r="A638" t="s">
        <v>1476</v>
      </c>
      <c r="B638" t="s">
        <v>1477</v>
      </c>
      <c r="C638" t="s">
        <v>24</v>
      </c>
      <c r="D638" s="21">
        <v>42250</v>
      </c>
      <c r="E638" s="21">
        <v>35912.5</v>
      </c>
      <c r="F638" s="36">
        <v>0.15</v>
      </c>
      <c r="G638" t="s">
        <v>312</v>
      </c>
      <c r="H638" t="s">
        <v>261</v>
      </c>
      <c r="I638" t="s">
        <v>1123</v>
      </c>
      <c r="J638" t="s">
        <v>261</v>
      </c>
    </row>
    <row r="639" spans="1:10" x14ac:dyDescent="0.2">
      <c r="A639" t="s">
        <v>1478</v>
      </c>
      <c r="B639" t="s">
        <v>1479</v>
      </c>
      <c r="C639" t="s">
        <v>24</v>
      </c>
      <c r="D639" s="21">
        <v>42250</v>
      </c>
      <c r="E639" s="21">
        <v>35912.5</v>
      </c>
      <c r="F639" s="36">
        <v>0.15</v>
      </c>
      <c r="G639" t="s">
        <v>312</v>
      </c>
      <c r="H639" t="s">
        <v>261</v>
      </c>
      <c r="I639" t="s">
        <v>1123</v>
      </c>
      <c r="J639" t="s">
        <v>261</v>
      </c>
    </row>
    <row r="640" spans="1:10" x14ac:dyDescent="0.2">
      <c r="A640" t="s">
        <v>1206</v>
      </c>
      <c r="B640" t="s">
        <v>1205</v>
      </c>
      <c r="C640" t="s">
        <v>24</v>
      </c>
      <c r="D640" s="21">
        <v>46384</v>
      </c>
      <c r="E640" s="21">
        <v>39426.400000000001</v>
      </c>
      <c r="F640" s="36">
        <v>0.15</v>
      </c>
      <c r="G640" t="s">
        <v>312</v>
      </c>
      <c r="H640" t="s">
        <v>261</v>
      </c>
      <c r="I640" t="s">
        <v>1123</v>
      </c>
      <c r="J640" t="s">
        <v>261</v>
      </c>
    </row>
    <row r="641" spans="1:10" x14ac:dyDescent="0.2">
      <c r="A641" t="s">
        <v>1480</v>
      </c>
      <c r="B641" t="s">
        <v>1481</v>
      </c>
      <c r="C641" t="s">
        <v>24</v>
      </c>
      <c r="D641" s="21">
        <v>47560</v>
      </c>
      <c r="E641" s="21">
        <v>40426</v>
      </c>
      <c r="F641" s="36">
        <v>0.15</v>
      </c>
      <c r="G641" t="s">
        <v>312</v>
      </c>
      <c r="H641" t="s">
        <v>261</v>
      </c>
      <c r="I641" t="s">
        <v>1123</v>
      </c>
      <c r="J641" t="s">
        <v>261</v>
      </c>
    </row>
    <row r="642" spans="1:10" x14ac:dyDescent="0.2">
      <c r="A642" t="s">
        <v>1482</v>
      </c>
      <c r="B642" t="s">
        <v>1483</v>
      </c>
      <c r="C642" t="s">
        <v>24</v>
      </c>
      <c r="D642" s="21">
        <v>47560</v>
      </c>
      <c r="E642" s="21">
        <v>40426</v>
      </c>
      <c r="F642" s="36">
        <v>0.15</v>
      </c>
      <c r="G642" t="s">
        <v>312</v>
      </c>
      <c r="H642" t="s">
        <v>261</v>
      </c>
      <c r="I642" t="s">
        <v>1123</v>
      </c>
      <c r="J642" t="s">
        <v>261</v>
      </c>
    </row>
    <row r="643" spans="1:10" x14ac:dyDescent="0.2">
      <c r="A643" t="s">
        <v>1484</v>
      </c>
      <c r="B643" t="s">
        <v>1485</v>
      </c>
      <c r="C643" t="s">
        <v>24</v>
      </c>
      <c r="D643" s="21">
        <v>43723</v>
      </c>
      <c r="E643" s="21">
        <v>37164.549999999996</v>
      </c>
      <c r="F643" s="36">
        <v>0.15</v>
      </c>
      <c r="G643" t="s">
        <v>312</v>
      </c>
      <c r="H643" t="s">
        <v>261</v>
      </c>
      <c r="I643" t="s">
        <v>1123</v>
      </c>
      <c r="J643" t="s">
        <v>261</v>
      </c>
    </row>
    <row r="644" spans="1:10" x14ac:dyDescent="0.2">
      <c r="A644" t="s">
        <v>1486</v>
      </c>
      <c r="B644" t="s">
        <v>1487</v>
      </c>
      <c r="C644" t="s">
        <v>24</v>
      </c>
      <c r="D644" s="21">
        <v>43723</v>
      </c>
      <c r="E644" s="21">
        <v>37164.549999999996</v>
      </c>
      <c r="F644" s="36">
        <v>0.15</v>
      </c>
      <c r="G644" t="s">
        <v>312</v>
      </c>
      <c r="H644" t="s">
        <v>261</v>
      </c>
      <c r="I644" t="s">
        <v>1123</v>
      </c>
      <c r="J644" t="s">
        <v>261</v>
      </c>
    </row>
    <row r="645" spans="1:10" x14ac:dyDescent="0.2">
      <c r="A645" t="s">
        <v>1488</v>
      </c>
      <c r="B645" t="s">
        <v>1489</v>
      </c>
      <c r="C645" t="s">
        <v>24</v>
      </c>
      <c r="D645" s="21">
        <v>44899</v>
      </c>
      <c r="E645" s="21">
        <v>38164.15</v>
      </c>
      <c r="F645" s="36">
        <v>0.15</v>
      </c>
      <c r="G645" t="s">
        <v>312</v>
      </c>
      <c r="H645" t="s">
        <v>261</v>
      </c>
      <c r="I645" t="s">
        <v>1123</v>
      </c>
      <c r="J645" t="s">
        <v>261</v>
      </c>
    </row>
    <row r="646" spans="1:10" x14ac:dyDescent="0.2">
      <c r="A646" t="s">
        <v>1490</v>
      </c>
      <c r="B646" t="s">
        <v>1491</v>
      </c>
      <c r="C646" t="s">
        <v>24</v>
      </c>
      <c r="D646" s="21">
        <v>44899</v>
      </c>
      <c r="E646" s="21">
        <v>38164.15</v>
      </c>
      <c r="F646" s="36">
        <v>0.15</v>
      </c>
      <c r="G646" t="s">
        <v>312</v>
      </c>
      <c r="H646" t="s">
        <v>261</v>
      </c>
      <c r="I646" t="s">
        <v>1123</v>
      </c>
      <c r="J646" t="s">
        <v>261</v>
      </c>
    </row>
    <row r="647" spans="1:10" x14ac:dyDescent="0.2">
      <c r="A647" t="s">
        <v>1492</v>
      </c>
      <c r="B647" t="s">
        <v>1493</v>
      </c>
      <c r="C647" t="s">
        <v>24</v>
      </c>
      <c r="D647" s="21">
        <v>49629</v>
      </c>
      <c r="E647" s="21">
        <v>42184.65</v>
      </c>
      <c r="F647" s="36">
        <v>0.15</v>
      </c>
      <c r="G647" t="s">
        <v>312</v>
      </c>
      <c r="H647" t="s">
        <v>261</v>
      </c>
      <c r="I647" t="s">
        <v>1123</v>
      </c>
      <c r="J647" t="s">
        <v>261</v>
      </c>
    </row>
    <row r="648" spans="1:10" x14ac:dyDescent="0.2">
      <c r="A648" t="s">
        <v>1494</v>
      </c>
      <c r="B648" t="s">
        <v>1495</v>
      </c>
      <c r="C648" t="s">
        <v>24</v>
      </c>
      <c r="D648" s="21">
        <v>49629</v>
      </c>
      <c r="E648" s="21">
        <v>42184.65</v>
      </c>
      <c r="F648" s="36">
        <v>0.15</v>
      </c>
      <c r="G648" t="s">
        <v>312</v>
      </c>
      <c r="H648" t="s">
        <v>261</v>
      </c>
      <c r="I648" t="s">
        <v>1123</v>
      </c>
      <c r="J648" t="s">
        <v>261</v>
      </c>
    </row>
    <row r="649" spans="1:10" x14ac:dyDescent="0.2">
      <c r="A649" t="s">
        <v>1496</v>
      </c>
      <c r="B649" t="s">
        <v>1497</v>
      </c>
      <c r="C649" t="s">
        <v>24</v>
      </c>
      <c r="D649" s="21">
        <v>43492</v>
      </c>
      <c r="E649" s="21">
        <v>36968.199999999997</v>
      </c>
      <c r="F649" s="36">
        <v>0.15</v>
      </c>
      <c r="G649" t="s">
        <v>312</v>
      </c>
      <c r="H649" t="s">
        <v>261</v>
      </c>
      <c r="I649" t="s">
        <v>1123</v>
      </c>
      <c r="J649" t="s">
        <v>261</v>
      </c>
    </row>
    <row r="650" spans="1:10" x14ac:dyDescent="0.2">
      <c r="A650" t="s">
        <v>1498</v>
      </c>
      <c r="B650" t="s">
        <v>1499</v>
      </c>
      <c r="C650" t="s">
        <v>24</v>
      </c>
      <c r="D650" s="21">
        <v>43492</v>
      </c>
      <c r="E650" s="21">
        <v>36968.199999999997</v>
      </c>
      <c r="F650" s="36">
        <v>0.15</v>
      </c>
      <c r="G650" t="s">
        <v>312</v>
      </c>
      <c r="H650" t="s">
        <v>261</v>
      </c>
      <c r="I650" t="s">
        <v>1123</v>
      </c>
      <c r="J650" t="s">
        <v>261</v>
      </c>
    </row>
    <row r="651" spans="1:10" x14ac:dyDescent="0.2">
      <c r="A651" t="s">
        <v>1500</v>
      </c>
      <c r="B651" t="s">
        <v>1501</v>
      </c>
      <c r="C651" t="s">
        <v>24</v>
      </c>
      <c r="D651" s="21">
        <v>44669</v>
      </c>
      <c r="E651" s="21">
        <v>37968.65</v>
      </c>
      <c r="F651" s="36">
        <v>0.15</v>
      </c>
      <c r="G651" t="s">
        <v>312</v>
      </c>
      <c r="H651" t="s">
        <v>261</v>
      </c>
      <c r="I651" t="s">
        <v>1123</v>
      </c>
      <c r="J651" t="s">
        <v>261</v>
      </c>
    </row>
    <row r="652" spans="1:10" x14ac:dyDescent="0.2">
      <c r="A652" t="s">
        <v>1502</v>
      </c>
      <c r="B652" t="s">
        <v>1503</v>
      </c>
      <c r="C652" t="s">
        <v>24</v>
      </c>
      <c r="D652" s="21">
        <v>44669</v>
      </c>
      <c r="E652" s="21">
        <v>37968.65</v>
      </c>
      <c r="F652" s="36">
        <v>0.15</v>
      </c>
      <c r="G652" t="s">
        <v>312</v>
      </c>
      <c r="H652" t="s">
        <v>261</v>
      </c>
      <c r="I652" t="s">
        <v>1123</v>
      </c>
      <c r="J652" t="s">
        <v>261</v>
      </c>
    </row>
    <row r="653" spans="1:10" x14ac:dyDescent="0.2">
      <c r="A653" t="s">
        <v>1504</v>
      </c>
      <c r="B653" t="s">
        <v>1505</v>
      </c>
      <c r="C653" t="s">
        <v>24</v>
      </c>
      <c r="D653" s="21">
        <v>45266</v>
      </c>
      <c r="E653" s="21">
        <v>38476.1</v>
      </c>
      <c r="F653" s="36">
        <v>0.15</v>
      </c>
      <c r="G653" t="s">
        <v>312</v>
      </c>
      <c r="H653" t="s">
        <v>261</v>
      </c>
      <c r="I653" t="s">
        <v>1123</v>
      </c>
      <c r="J653" t="s">
        <v>261</v>
      </c>
    </row>
    <row r="654" spans="1:10" x14ac:dyDescent="0.2">
      <c r="A654" t="s">
        <v>1506</v>
      </c>
      <c r="B654" t="s">
        <v>1507</v>
      </c>
      <c r="C654" t="s">
        <v>24</v>
      </c>
      <c r="D654" s="21">
        <v>45266</v>
      </c>
      <c r="E654" s="21">
        <v>38476.1</v>
      </c>
      <c r="F654" s="36">
        <v>0.15</v>
      </c>
      <c r="G654" t="s">
        <v>312</v>
      </c>
      <c r="H654" t="s">
        <v>261</v>
      </c>
      <c r="I654" t="s">
        <v>1123</v>
      </c>
      <c r="J654" t="s">
        <v>261</v>
      </c>
    </row>
    <row r="655" spans="1:10" x14ac:dyDescent="0.2">
      <c r="A655" t="s">
        <v>1190</v>
      </c>
      <c r="B655" t="s">
        <v>1189</v>
      </c>
      <c r="C655" t="s">
        <v>24</v>
      </c>
      <c r="D655" s="21">
        <v>49399</v>
      </c>
      <c r="E655" s="21">
        <v>41989.15</v>
      </c>
      <c r="F655" s="36">
        <v>0.15</v>
      </c>
      <c r="G655" t="s">
        <v>312</v>
      </c>
      <c r="H655" t="s">
        <v>261</v>
      </c>
      <c r="I655" t="s">
        <v>1123</v>
      </c>
      <c r="J655" t="s">
        <v>261</v>
      </c>
    </row>
    <row r="656" spans="1:10" x14ac:dyDescent="0.2">
      <c r="A656" t="s">
        <v>1188</v>
      </c>
      <c r="B656" t="s">
        <v>1187</v>
      </c>
      <c r="C656" t="s">
        <v>24</v>
      </c>
      <c r="D656" s="21">
        <v>49399</v>
      </c>
      <c r="E656" s="21">
        <v>41989.15</v>
      </c>
      <c r="F656" s="36">
        <v>0.15</v>
      </c>
      <c r="G656" t="s">
        <v>312</v>
      </c>
      <c r="H656" t="s">
        <v>261</v>
      </c>
      <c r="I656" t="s">
        <v>1123</v>
      </c>
      <c r="J656" t="s">
        <v>261</v>
      </c>
    </row>
    <row r="657" spans="1:10" x14ac:dyDescent="0.2">
      <c r="A657" t="s">
        <v>1186</v>
      </c>
      <c r="B657" t="s">
        <v>1185</v>
      </c>
      <c r="C657" t="s">
        <v>24</v>
      </c>
      <c r="D657" s="21">
        <v>50575</v>
      </c>
      <c r="E657" s="21">
        <v>42988.75</v>
      </c>
      <c r="F657" s="36">
        <v>0.15</v>
      </c>
      <c r="G657" t="s">
        <v>312</v>
      </c>
      <c r="H657" t="s">
        <v>261</v>
      </c>
      <c r="I657" t="s">
        <v>1123</v>
      </c>
      <c r="J657" t="s">
        <v>261</v>
      </c>
    </row>
    <row r="658" spans="1:10" x14ac:dyDescent="0.2">
      <c r="A658" t="s">
        <v>1184</v>
      </c>
      <c r="B658" t="s">
        <v>1508</v>
      </c>
      <c r="C658" t="s">
        <v>24</v>
      </c>
      <c r="D658" s="21">
        <v>50575</v>
      </c>
      <c r="E658" s="21">
        <v>42988.75</v>
      </c>
      <c r="F658" s="36">
        <v>0.15</v>
      </c>
      <c r="G658" t="s">
        <v>312</v>
      </c>
      <c r="H658" t="s">
        <v>261</v>
      </c>
      <c r="I658" t="s">
        <v>1123</v>
      </c>
      <c r="J658" t="s">
        <v>261</v>
      </c>
    </row>
    <row r="659" spans="1:10" x14ac:dyDescent="0.2">
      <c r="A659" t="s">
        <v>1509</v>
      </c>
      <c r="B659" t="s">
        <v>1510</v>
      </c>
      <c r="C659" t="s">
        <v>24</v>
      </c>
      <c r="D659" s="21">
        <v>46738</v>
      </c>
      <c r="E659" s="21">
        <v>39727.299999999996</v>
      </c>
      <c r="F659" s="36">
        <v>0.15</v>
      </c>
      <c r="G659" t="s">
        <v>312</v>
      </c>
      <c r="H659" t="s">
        <v>261</v>
      </c>
      <c r="I659" t="s">
        <v>1123</v>
      </c>
      <c r="J659" t="s">
        <v>261</v>
      </c>
    </row>
    <row r="660" spans="1:10" x14ac:dyDescent="0.2">
      <c r="A660" t="s">
        <v>1511</v>
      </c>
      <c r="B660" t="s">
        <v>1512</v>
      </c>
      <c r="C660" t="s">
        <v>24</v>
      </c>
      <c r="D660" s="21">
        <v>46738</v>
      </c>
      <c r="E660" s="21">
        <v>39727.299999999996</v>
      </c>
      <c r="F660" s="36">
        <v>0.15</v>
      </c>
      <c r="G660" t="s">
        <v>312</v>
      </c>
      <c r="H660" t="s">
        <v>261</v>
      </c>
      <c r="I660" t="s">
        <v>1123</v>
      </c>
      <c r="J660" t="s">
        <v>261</v>
      </c>
    </row>
    <row r="661" spans="1:10" x14ac:dyDescent="0.2">
      <c r="A661" t="s">
        <v>1513</v>
      </c>
      <c r="B661" t="s">
        <v>1514</v>
      </c>
      <c r="C661" t="s">
        <v>24</v>
      </c>
      <c r="D661" s="21">
        <v>48512</v>
      </c>
      <c r="E661" s="21">
        <v>41235.199999999997</v>
      </c>
      <c r="F661" s="36">
        <v>0.15</v>
      </c>
      <c r="G661" t="s">
        <v>312</v>
      </c>
      <c r="H661" t="s">
        <v>261</v>
      </c>
      <c r="I661" t="s">
        <v>1123</v>
      </c>
      <c r="J661" t="s">
        <v>261</v>
      </c>
    </row>
    <row r="662" spans="1:10" x14ac:dyDescent="0.2">
      <c r="A662" t="s">
        <v>1515</v>
      </c>
      <c r="B662" t="s">
        <v>1516</v>
      </c>
      <c r="C662" t="s">
        <v>24</v>
      </c>
      <c r="D662" s="21">
        <v>48512</v>
      </c>
      <c r="E662" s="21">
        <v>41235.199999999997</v>
      </c>
      <c r="F662" s="36">
        <v>0.15</v>
      </c>
      <c r="G662" t="s">
        <v>312</v>
      </c>
      <c r="H662" t="s">
        <v>261</v>
      </c>
      <c r="I662" t="s">
        <v>1123</v>
      </c>
      <c r="J662" t="s">
        <v>261</v>
      </c>
    </row>
    <row r="663" spans="1:10" x14ac:dyDescent="0.2">
      <c r="A663" t="s">
        <v>1170</v>
      </c>
      <c r="B663" t="s">
        <v>1517</v>
      </c>
      <c r="C663" t="s">
        <v>24</v>
      </c>
      <c r="D663" s="21">
        <v>52644</v>
      </c>
      <c r="E663" s="21">
        <v>44747.4</v>
      </c>
      <c r="F663" s="36">
        <v>0.15</v>
      </c>
      <c r="G663" t="s">
        <v>312</v>
      </c>
      <c r="H663" t="s">
        <v>261</v>
      </c>
      <c r="I663" t="s">
        <v>1123</v>
      </c>
      <c r="J663" t="s">
        <v>261</v>
      </c>
    </row>
    <row r="664" spans="1:10" x14ac:dyDescent="0.2">
      <c r="A664" t="s">
        <v>1168</v>
      </c>
      <c r="B664" t="s">
        <v>1518</v>
      </c>
      <c r="C664" t="s">
        <v>24</v>
      </c>
      <c r="D664" s="21">
        <v>52644</v>
      </c>
      <c r="E664" s="21">
        <v>44747.4</v>
      </c>
      <c r="F664" s="36">
        <v>0.15</v>
      </c>
      <c r="G664" t="s">
        <v>312</v>
      </c>
      <c r="H664" t="s">
        <v>261</v>
      </c>
      <c r="I664" t="s">
        <v>1123</v>
      </c>
      <c r="J664" t="s">
        <v>261</v>
      </c>
    </row>
    <row r="665" spans="1:10" x14ac:dyDescent="0.2">
      <c r="A665" t="s">
        <v>1166</v>
      </c>
      <c r="B665" t="s">
        <v>1519</v>
      </c>
      <c r="C665" t="s">
        <v>24</v>
      </c>
      <c r="D665" s="21">
        <v>53821</v>
      </c>
      <c r="E665" s="21">
        <v>45747.85</v>
      </c>
      <c r="F665" s="36">
        <v>0.15</v>
      </c>
      <c r="G665" t="s">
        <v>312</v>
      </c>
      <c r="H665" t="s">
        <v>261</v>
      </c>
      <c r="I665" t="s">
        <v>1123</v>
      </c>
      <c r="J665" t="s">
        <v>261</v>
      </c>
    </row>
    <row r="666" spans="1:10" x14ac:dyDescent="0.2">
      <c r="A666" t="s">
        <v>1164</v>
      </c>
      <c r="B666" t="s">
        <v>1520</v>
      </c>
      <c r="C666" t="s">
        <v>24</v>
      </c>
      <c r="D666" s="21">
        <v>53821</v>
      </c>
      <c r="E666" s="21">
        <v>45747.85</v>
      </c>
      <c r="F666" s="36">
        <v>0.15</v>
      </c>
      <c r="G666" t="s">
        <v>312</v>
      </c>
      <c r="H666" t="s">
        <v>261</v>
      </c>
      <c r="I666" t="s">
        <v>1123</v>
      </c>
      <c r="J666" t="s">
        <v>261</v>
      </c>
    </row>
    <row r="667" spans="1:10" x14ac:dyDescent="0.2">
      <c r="A667" t="s">
        <v>1148</v>
      </c>
      <c r="B667" t="s">
        <v>1521</v>
      </c>
      <c r="C667" t="s">
        <v>24</v>
      </c>
      <c r="D667" s="21">
        <v>55430</v>
      </c>
      <c r="E667" s="21">
        <v>47115.5</v>
      </c>
      <c r="F667" s="36">
        <v>0.15</v>
      </c>
      <c r="G667" t="s">
        <v>312</v>
      </c>
      <c r="H667" t="s">
        <v>261</v>
      </c>
      <c r="I667" t="s">
        <v>1123</v>
      </c>
      <c r="J667" t="s">
        <v>261</v>
      </c>
    </row>
    <row r="668" spans="1:10" x14ac:dyDescent="0.2">
      <c r="A668" t="s">
        <v>1146</v>
      </c>
      <c r="B668" t="s">
        <v>1522</v>
      </c>
      <c r="C668" t="s">
        <v>24</v>
      </c>
      <c r="D668" s="21">
        <v>55430</v>
      </c>
      <c r="E668" s="21">
        <v>47115.5</v>
      </c>
      <c r="F668" s="36">
        <v>0.15</v>
      </c>
      <c r="G668" t="s">
        <v>312</v>
      </c>
      <c r="H668" t="s">
        <v>261</v>
      </c>
      <c r="I668" t="s">
        <v>1123</v>
      </c>
      <c r="J668" t="s">
        <v>261</v>
      </c>
    </row>
    <row r="669" spans="1:10" x14ac:dyDescent="0.2">
      <c r="A669" t="s">
        <v>1144</v>
      </c>
      <c r="B669" t="s">
        <v>1523</v>
      </c>
      <c r="C669" t="s">
        <v>24</v>
      </c>
      <c r="D669" s="21">
        <v>56606</v>
      </c>
      <c r="E669" s="21">
        <v>48115.1</v>
      </c>
      <c r="F669" s="36">
        <v>0.15</v>
      </c>
      <c r="G669" t="s">
        <v>312</v>
      </c>
      <c r="H669" t="s">
        <v>261</v>
      </c>
      <c r="I669" t="s">
        <v>1123</v>
      </c>
      <c r="J669" t="s">
        <v>261</v>
      </c>
    </row>
    <row r="670" spans="1:10" x14ac:dyDescent="0.2">
      <c r="A670" t="s">
        <v>1142</v>
      </c>
      <c r="B670" t="s">
        <v>1524</v>
      </c>
      <c r="C670" t="s">
        <v>24</v>
      </c>
      <c r="D670" s="21">
        <v>56606</v>
      </c>
      <c r="E670" s="21">
        <v>48115.1</v>
      </c>
      <c r="F670" s="36">
        <v>0.15</v>
      </c>
      <c r="G670" t="s">
        <v>312</v>
      </c>
      <c r="H670" t="s">
        <v>261</v>
      </c>
      <c r="I670" t="s">
        <v>1123</v>
      </c>
      <c r="J670" t="s">
        <v>261</v>
      </c>
    </row>
    <row r="671" spans="1:10" x14ac:dyDescent="0.2">
      <c r="A671" t="s">
        <v>1525</v>
      </c>
      <c r="B671" t="s">
        <v>1526</v>
      </c>
      <c r="C671" t="s">
        <v>24</v>
      </c>
      <c r="D671" s="21">
        <v>58545</v>
      </c>
      <c r="E671" s="21">
        <v>49763.25</v>
      </c>
      <c r="F671" s="36">
        <v>0.15</v>
      </c>
      <c r="G671" t="s">
        <v>312</v>
      </c>
      <c r="H671" t="s">
        <v>261</v>
      </c>
      <c r="I671" t="s">
        <v>1123</v>
      </c>
      <c r="J671" t="s">
        <v>261</v>
      </c>
    </row>
    <row r="672" spans="1:10" x14ac:dyDescent="0.2">
      <c r="A672" t="s">
        <v>1527</v>
      </c>
      <c r="B672" t="s">
        <v>1528</v>
      </c>
      <c r="C672" t="s">
        <v>24</v>
      </c>
      <c r="D672" s="21">
        <v>58545</v>
      </c>
      <c r="E672" s="21">
        <v>49763.25</v>
      </c>
      <c r="F672" s="36">
        <v>0.15</v>
      </c>
      <c r="G672" t="s">
        <v>312</v>
      </c>
      <c r="H672" t="s">
        <v>261</v>
      </c>
      <c r="I672" t="s">
        <v>1123</v>
      </c>
      <c r="J672" t="s">
        <v>261</v>
      </c>
    </row>
    <row r="673" spans="1:10" x14ac:dyDescent="0.2">
      <c r="A673" t="s">
        <v>1529</v>
      </c>
      <c r="B673" t="s">
        <v>1530</v>
      </c>
      <c r="C673" t="s">
        <v>24</v>
      </c>
      <c r="D673" s="21">
        <v>61330</v>
      </c>
      <c r="E673" s="21">
        <v>52130.5</v>
      </c>
      <c r="F673" s="36">
        <v>0.15</v>
      </c>
      <c r="G673" t="s">
        <v>312</v>
      </c>
      <c r="H673" t="s">
        <v>261</v>
      </c>
      <c r="I673" t="s">
        <v>1123</v>
      </c>
      <c r="J673" t="s">
        <v>261</v>
      </c>
    </row>
    <row r="674" spans="1:10" x14ac:dyDescent="0.2">
      <c r="A674" t="s">
        <v>1531</v>
      </c>
      <c r="B674" t="s">
        <v>1532</v>
      </c>
      <c r="C674" t="s">
        <v>24</v>
      </c>
      <c r="D674" s="21">
        <v>61330</v>
      </c>
      <c r="E674" s="21">
        <v>52130.5</v>
      </c>
      <c r="F674" s="36">
        <v>0.15</v>
      </c>
      <c r="G674" t="s">
        <v>312</v>
      </c>
      <c r="H674" t="s">
        <v>261</v>
      </c>
      <c r="I674" t="s">
        <v>1123</v>
      </c>
      <c r="J674" t="s">
        <v>261</v>
      </c>
    </row>
    <row r="675" spans="1:10" x14ac:dyDescent="0.2">
      <c r="A675" t="s">
        <v>1135</v>
      </c>
      <c r="B675" t="s">
        <v>1533</v>
      </c>
      <c r="C675" t="s">
        <v>24</v>
      </c>
      <c r="D675" s="21">
        <v>62506</v>
      </c>
      <c r="E675" s="21">
        <v>53130.1</v>
      </c>
      <c r="F675" s="36">
        <v>0.15</v>
      </c>
      <c r="G675" t="s">
        <v>312</v>
      </c>
      <c r="H675" t="s">
        <v>261</v>
      </c>
      <c r="I675" t="s">
        <v>1123</v>
      </c>
      <c r="J675" t="s">
        <v>261</v>
      </c>
    </row>
    <row r="676" spans="1:10" x14ac:dyDescent="0.2">
      <c r="A676" t="s">
        <v>1534</v>
      </c>
      <c r="B676" t="s">
        <v>1535</v>
      </c>
      <c r="C676" t="s">
        <v>24</v>
      </c>
      <c r="D676" s="21">
        <v>52698</v>
      </c>
      <c r="E676" s="21">
        <v>44793.299999999996</v>
      </c>
      <c r="F676" s="36">
        <v>0.15</v>
      </c>
      <c r="G676" t="s">
        <v>312</v>
      </c>
      <c r="H676" t="s">
        <v>261</v>
      </c>
      <c r="I676" t="s">
        <v>1123</v>
      </c>
      <c r="J676" t="s">
        <v>261</v>
      </c>
    </row>
    <row r="677" spans="1:10" x14ac:dyDescent="0.2">
      <c r="A677" t="s">
        <v>1131</v>
      </c>
      <c r="B677" t="s">
        <v>1536</v>
      </c>
      <c r="C677" t="s">
        <v>24</v>
      </c>
      <c r="D677" s="21">
        <v>54767</v>
      </c>
      <c r="E677" s="21">
        <v>46551.95</v>
      </c>
      <c r="F677" s="36">
        <v>0.15</v>
      </c>
      <c r="G677" t="s">
        <v>312</v>
      </c>
      <c r="H677" t="s">
        <v>261</v>
      </c>
      <c r="I677" t="s">
        <v>1123</v>
      </c>
      <c r="J677" t="s">
        <v>261</v>
      </c>
    </row>
    <row r="678" spans="1:10" x14ac:dyDescent="0.2">
      <c r="A678" t="s">
        <v>1129</v>
      </c>
      <c r="B678" t="s">
        <v>1537</v>
      </c>
      <c r="C678" t="s">
        <v>24</v>
      </c>
      <c r="D678" s="21">
        <v>54767</v>
      </c>
      <c r="E678" s="21">
        <v>46551.95</v>
      </c>
      <c r="F678" s="36">
        <v>0.15</v>
      </c>
      <c r="G678" t="s">
        <v>312</v>
      </c>
      <c r="H678" t="s">
        <v>261</v>
      </c>
      <c r="I678" t="s">
        <v>1123</v>
      </c>
      <c r="J678" t="s">
        <v>261</v>
      </c>
    </row>
    <row r="679" spans="1:10" x14ac:dyDescent="0.2">
      <c r="A679" t="s">
        <v>1127</v>
      </c>
      <c r="B679" t="s">
        <v>1538</v>
      </c>
      <c r="C679" t="s">
        <v>24</v>
      </c>
      <c r="D679" s="21">
        <v>55943</v>
      </c>
      <c r="E679" s="21">
        <v>47551.549999999996</v>
      </c>
      <c r="F679" s="36">
        <v>0.15</v>
      </c>
      <c r="G679" t="s">
        <v>312</v>
      </c>
      <c r="H679" t="s">
        <v>261</v>
      </c>
      <c r="I679" t="s">
        <v>1123</v>
      </c>
      <c r="J679" t="s">
        <v>261</v>
      </c>
    </row>
    <row r="680" spans="1:10" x14ac:dyDescent="0.2">
      <c r="A680" t="s">
        <v>1125</v>
      </c>
      <c r="B680" t="s">
        <v>1539</v>
      </c>
      <c r="C680" t="s">
        <v>24</v>
      </c>
      <c r="D680" s="21">
        <v>55943</v>
      </c>
      <c r="E680" s="21">
        <v>47551.549999999996</v>
      </c>
      <c r="F680" s="36">
        <v>0.15</v>
      </c>
      <c r="G680" t="s">
        <v>312</v>
      </c>
      <c r="H680" t="s">
        <v>261</v>
      </c>
      <c r="I680" t="s">
        <v>1123</v>
      </c>
      <c r="J680" t="s">
        <v>261</v>
      </c>
    </row>
    <row r="681" spans="1:10" x14ac:dyDescent="0.2">
      <c r="A681" t="s">
        <v>1540</v>
      </c>
      <c r="B681" t="s">
        <v>1541</v>
      </c>
      <c r="C681" t="s">
        <v>24</v>
      </c>
      <c r="D681" s="21">
        <v>141</v>
      </c>
      <c r="E681" s="21">
        <v>138.18</v>
      </c>
      <c r="F681" s="36">
        <v>0.02</v>
      </c>
      <c r="G681" t="s">
        <v>176</v>
      </c>
      <c r="H681" t="s">
        <v>1542</v>
      </c>
      <c r="I681" t="s">
        <v>1543</v>
      </c>
      <c r="J681" t="s">
        <v>1542</v>
      </c>
    </row>
    <row r="682" spans="1:10" x14ac:dyDescent="0.2">
      <c r="A682" t="s">
        <v>1544</v>
      </c>
      <c r="B682" t="s">
        <v>1545</v>
      </c>
      <c r="C682" t="s">
        <v>24</v>
      </c>
      <c r="D682" s="21">
        <v>142</v>
      </c>
      <c r="E682" s="21">
        <v>139.16</v>
      </c>
      <c r="F682" s="36">
        <v>0.02</v>
      </c>
      <c r="G682" t="s">
        <v>176</v>
      </c>
      <c r="H682" t="s">
        <v>1542</v>
      </c>
      <c r="I682" t="s">
        <v>1543</v>
      </c>
      <c r="J682" t="s">
        <v>1542</v>
      </c>
    </row>
    <row r="683" spans="1:10" x14ac:dyDescent="0.2">
      <c r="A683" t="s">
        <v>1546</v>
      </c>
      <c r="B683" t="s">
        <v>1547</v>
      </c>
      <c r="C683" t="s">
        <v>24</v>
      </c>
      <c r="D683" s="21">
        <v>52</v>
      </c>
      <c r="E683" s="21">
        <v>50.96</v>
      </c>
      <c r="F683" s="36">
        <v>0.02</v>
      </c>
      <c r="G683" t="s">
        <v>176</v>
      </c>
      <c r="H683" t="s">
        <v>1542</v>
      </c>
      <c r="I683" t="s">
        <v>1542</v>
      </c>
      <c r="J683" t="s">
        <v>1542</v>
      </c>
    </row>
    <row r="684" spans="1:10" x14ac:dyDescent="0.2">
      <c r="A684" t="s">
        <v>1548</v>
      </c>
      <c r="B684" t="s">
        <v>1549</v>
      </c>
      <c r="C684" t="s">
        <v>24</v>
      </c>
      <c r="D684" s="21">
        <v>141</v>
      </c>
      <c r="E684" s="21">
        <v>138.18</v>
      </c>
      <c r="F684" s="36">
        <v>0.02</v>
      </c>
      <c r="G684" t="s">
        <v>176</v>
      </c>
      <c r="H684" t="s">
        <v>1542</v>
      </c>
      <c r="I684" t="s">
        <v>1543</v>
      </c>
      <c r="J684" t="s">
        <v>1542</v>
      </c>
    </row>
    <row r="685" spans="1:10" x14ac:dyDescent="0.2">
      <c r="A685" t="s">
        <v>1550</v>
      </c>
      <c r="B685" t="s">
        <v>1551</v>
      </c>
      <c r="C685" t="s">
        <v>24</v>
      </c>
      <c r="D685" s="21">
        <v>1375</v>
      </c>
      <c r="E685" s="21">
        <v>1347.5</v>
      </c>
      <c r="F685" s="36">
        <v>0.02</v>
      </c>
      <c r="G685" t="s">
        <v>1552</v>
      </c>
      <c r="H685" t="s">
        <v>1542</v>
      </c>
      <c r="I685" t="s">
        <v>1553</v>
      </c>
      <c r="J685" t="s">
        <v>1542</v>
      </c>
    </row>
    <row r="686" spans="1:10" x14ac:dyDescent="0.2">
      <c r="A686" t="s">
        <v>1554</v>
      </c>
      <c r="B686" t="s">
        <v>1555</v>
      </c>
      <c r="C686" t="s">
        <v>24</v>
      </c>
      <c r="D686" s="21">
        <v>1657</v>
      </c>
      <c r="E686" s="21">
        <v>1623.86</v>
      </c>
      <c r="F686" s="36">
        <v>0.02</v>
      </c>
      <c r="G686" t="s">
        <v>1552</v>
      </c>
      <c r="H686" t="s">
        <v>1542</v>
      </c>
      <c r="I686" t="s">
        <v>1553</v>
      </c>
      <c r="J686" t="s">
        <v>1542</v>
      </c>
    </row>
    <row r="687" spans="1:10" x14ac:dyDescent="0.2">
      <c r="A687" t="s">
        <v>1556</v>
      </c>
      <c r="B687" t="s">
        <v>1557</v>
      </c>
      <c r="C687" t="s">
        <v>24</v>
      </c>
      <c r="D687" s="21">
        <v>77</v>
      </c>
      <c r="E687" s="21">
        <v>75.459999999999994</v>
      </c>
      <c r="F687" s="36">
        <v>0.02</v>
      </c>
      <c r="G687" t="s">
        <v>28</v>
      </c>
      <c r="H687" t="s">
        <v>1542</v>
      </c>
      <c r="I687" t="s">
        <v>1542</v>
      </c>
      <c r="J687" t="s">
        <v>1542</v>
      </c>
    </row>
    <row r="688" spans="1:10" x14ac:dyDescent="0.2">
      <c r="A688" t="s">
        <v>1558</v>
      </c>
      <c r="B688" t="s">
        <v>1559</v>
      </c>
      <c r="C688" t="s">
        <v>24</v>
      </c>
      <c r="D688" s="21">
        <v>77</v>
      </c>
      <c r="E688" s="21">
        <v>75.459999999999994</v>
      </c>
      <c r="F688" s="36">
        <v>0.02</v>
      </c>
      <c r="G688" t="s">
        <v>28</v>
      </c>
      <c r="H688" t="s">
        <v>1542</v>
      </c>
      <c r="I688" t="s">
        <v>1542</v>
      </c>
      <c r="J688" t="s">
        <v>1542</v>
      </c>
    </row>
    <row r="689" spans="1:10" x14ac:dyDescent="0.2">
      <c r="A689" t="s">
        <v>1560</v>
      </c>
      <c r="B689" t="s">
        <v>1561</v>
      </c>
      <c r="C689" t="s">
        <v>24</v>
      </c>
      <c r="D689" s="21">
        <v>204</v>
      </c>
      <c r="E689" s="21">
        <v>199.92</v>
      </c>
      <c r="F689" s="36">
        <v>0.02</v>
      </c>
      <c r="G689" t="s">
        <v>28</v>
      </c>
      <c r="H689" t="s">
        <v>248</v>
      </c>
      <c r="I689" t="s">
        <v>514</v>
      </c>
      <c r="J689" t="s">
        <v>1542</v>
      </c>
    </row>
    <row r="690" spans="1:10" x14ac:dyDescent="0.2">
      <c r="A690" t="s">
        <v>1562</v>
      </c>
      <c r="B690" t="s">
        <v>1563</v>
      </c>
      <c r="C690" t="s">
        <v>24</v>
      </c>
      <c r="D690" s="21">
        <v>37</v>
      </c>
      <c r="E690" s="21">
        <v>36.26</v>
      </c>
      <c r="F690" s="36">
        <v>0.02</v>
      </c>
      <c r="G690" t="s">
        <v>176</v>
      </c>
      <c r="H690" t="s">
        <v>1542</v>
      </c>
      <c r="I690" t="s">
        <v>1542</v>
      </c>
      <c r="J690" t="s">
        <v>1542</v>
      </c>
    </row>
    <row r="691" spans="1:10" x14ac:dyDescent="0.2">
      <c r="A691" t="s">
        <v>1564</v>
      </c>
      <c r="B691" t="s">
        <v>1565</v>
      </c>
      <c r="C691" t="s">
        <v>24</v>
      </c>
      <c r="D691" s="21">
        <v>890</v>
      </c>
      <c r="E691" s="21">
        <v>872.19999999999993</v>
      </c>
      <c r="F691" s="36">
        <v>0.02</v>
      </c>
      <c r="G691" t="s">
        <v>28</v>
      </c>
      <c r="H691" t="s">
        <v>1542</v>
      </c>
      <c r="I691" t="s">
        <v>1542</v>
      </c>
      <c r="J691" t="s">
        <v>1542</v>
      </c>
    </row>
  </sheetData>
  <pageMargins left="0.7" right="0.7" top="0.75" bottom="0.75" header="0.3" footer="0.3"/>
  <pageSetup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F02DA-D289-448B-A05C-756DEE1EF243}">
  <sheetPr filterMode="1">
    <outlinePr summaryBelow="0" summaryRight="0"/>
    <pageSetUpPr autoPageBreaks="0"/>
  </sheetPr>
  <dimension ref="A1:Q575"/>
  <sheetViews>
    <sheetView topLeftCell="B1" workbookViewId="0">
      <selection activeCell="J369" sqref="J369"/>
    </sheetView>
  </sheetViews>
  <sheetFormatPr defaultColWidth="15.7109375" defaultRowHeight="12.75" customHeight="1" x14ac:dyDescent="0.2"/>
  <sheetData>
    <row r="1" spans="1:17" ht="12.75" customHeight="1" x14ac:dyDescent="0.2">
      <c r="A1" s="1" t="s">
        <v>0</v>
      </c>
      <c r="B1" s="1" t="s">
        <v>1</v>
      </c>
      <c r="C1" s="1" t="s">
        <v>1413</v>
      </c>
      <c r="D1" s="2">
        <v>715126</v>
      </c>
      <c r="E1" s="1" t="s">
        <v>1412</v>
      </c>
      <c r="F1" s="1" t="s">
        <v>4</v>
      </c>
    </row>
    <row r="2" spans="1:17" ht="12.75" customHeight="1" x14ac:dyDescent="0.2">
      <c r="A2" s="1" t="s">
        <v>5</v>
      </c>
      <c r="B2" s="1" t="s">
        <v>6</v>
      </c>
      <c r="C2" s="1" t="s">
        <v>7</v>
      </c>
      <c r="D2" s="1" t="s">
        <v>8</v>
      </c>
      <c r="E2" s="1" t="s">
        <v>9</v>
      </c>
      <c r="F2" s="1" t="s">
        <v>10</v>
      </c>
      <c r="G2" s="1" t="s">
        <v>11</v>
      </c>
      <c r="H2" s="1" t="s">
        <v>12</v>
      </c>
      <c r="I2" s="1" t="s">
        <v>13</v>
      </c>
      <c r="J2" s="1" t="s">
        <v>14</v>
      </c>
      <c r="K2" s="1" t="s">
        <v>15</v>
      </c>
      <c r="L2" s="1" t="s">
        <v>16</v>
      </c>
      <c r="M2" s="1" t="s">
        <v>17</v>
      </c>
      <c r="N2" s="1" t="s">
        <v>18</v>
      </c>
      <c r="O2" s="1" t="s">
        <v>19</v>
      </c>
      <c r="P2" s="1" t="s">
        <v>20</v>
      </c>
      <c r="Q2" s="1" t="s">
        <v>21</v>
      </c>
    </row>
    <row r="3" spans="1:17" ht="12.75" hidden="1" customHeight="1" x14ac:dyDescent="0.2">
      <c r="A3" s="1" t="s">
        <v>1411</v>
      </c>
      <c r="B3" s="1" t="s">
        <v>1410</v>
      </c>
      <c r="C3" s="1" t="s">
        <v>24</v>
      </c>
      <c r="D3" s="1" t="s">
        <v>25</v>
      </c>
      <c r="E3" s="3">
        <v>15.33</v>
      </c>
      <c r="F3" s="3">
        <v>22</v>
      </c>
      <c r="G3" s="4">
        <v>30</v>
      </c>
      <c r="H3" s="3">
        <v>2.5920000000000001</v>
      </c>
      <c r="I3" s="3">
        <v>12.738</v>
      </c>
      <c r="J3" s="5">
        <v>83.091976516634105</v>
      </c>
      <c r="K3" s="1" t="s">
        <v>26</v>
      </c>
      <c r="L3" s="1" t="s">
        <v>27</v>
      </c>
      <c r="M3" s="1" t="s">
        <v>176</v>
      </c>
      <c r="N3" s="1" t="s">
        <v>1017</v>
      </c>
      <c r="O3" s="1" t="s">
        <v>1016</v>
      </c>
      <c r="P3" s="1" t="s">
        <v>243</v>
      </c>
      <c r="Q3" s="1" t="s">
        <v>31</v>
      </c>
    </row>
    <row r="4" spans="1:17" ht="12.75" hidden="1" customHeight="1" x14ac:dyDescent="0.2">
      <c r="A4" s="1" t="s">
        <v>1409</v>
      </c>
      <c r="B4" s="1" t="s">
        <v>1408</v>
      </c>
      <c r="C4" s="1" t="s">
        <v>24</v>
      </c>
      <c r="D4" s="1" t="s">
        <v>25</v>
      </c>
      <c r="E4" s="3">
        <v>1215.96</v>
      </c>
      <c r="F4" s="3">
        <v>2195</v>
      </c>
      <c r="G4" s="4">
        <v>45</v>
      </c>
      <c r="H4" s="3">
        <v>440.97372999999999</v>
      </c>
      <c r="I4" s="3">
        <v>774.98626999999999</v>
      </c>
      <c r="J4" s="5">
        <v>63.734520050001699</v>
      </c>
      <c r="K4" s="1" t="s">
        <v>26</v>
      </c>
      <c r="L4" s="1" t="s">
        <v>27</v>
      </c>
      <c r="M4" s="1" t="s">
        <v>312</v>
      </c>
      <c r="N4" s="1" t="s">
        <v>251</v>
      </c>
      <c r="O4" s="1" t="s">
        <v>315</v>
      </c>
      <c r="P4" s="1" t="s">
        <v>251</v>
      </c>
      <c r="Q4" s="1" t="s">
        <v>31</v>
      </c>
    </row>
    <row r="5" spans="1:17" ht="12.75" hidden="1" customHeight="1" x14ac:dyDescent="0.2">
      <c r="A5" s="1" t="s">
        <v>1407</v>
      </c>
      <c r="B5" s="1" t="s">
        <v>1406</v>
      </c>
      <c r="C5" s="1" t="s">
        <v>24</v>
      </c>
      <c r="D5" s="1" t="s">
        <v>25</v>
      </c>
      <c r="E5" s="3">
        <v>1215.96</v>
      </c>
      <c r="F5" s="3">
        <v>2195</v>
      </c>
      <c r="G5" s="4">
        <v>45</v>
      </c>
      <c r="H5" s="3">
        <v>440.94677000000001</v>
      </c>
      <c r="I5" s="3">
        <v>775.01323000000002</v>
      </c>
      <c r="J5" s="5">
        <v>63.736737228198301</v>
      </c>
      <c r="K5" s="1" t="s">
        <v>26</v>
      </c>
      <c r="L5" s="1" t="s">
        <v>27</v>
      </c>
      <c r="M5" s="1" t="s">
        <v>312</v>
      </c>
      <c r="N5" s="1" t="s">
        <v>251</v>
      </c>
      <c r="O5" s="1" t="s">
        <v>315</v>
      </c>
      <c r="P5" s="1" t="s">
        <v>251</v>
      </c>
      <c r="Q5" s="1" t="s">
        <v>31</v>
      </c>
    </row>
    <row r="6" spans="1:17" ht="12.75" hidden="1" customHeight="1" x14ac:dyDescent="0.2">
      <c r="A6" s="1" t="s">
        <v>1405</v>
      </c>
      <c r="B6" s="1" t="s">
        <v>1404</v>
      </c>
      <c r="C6" s="1" t="s">
        <v>24</v>
      </c>
      <c r="D6" s="1" t="s">
        <v>25</v>
      </c>
      <c r="E6" s="3">
        <v>1215.96</v>
      </c>
      <c r="F6" s="3">
        <v>2261</v>
      </c>
      <c r="G6" s="4">
        <v>46</v>
      </c>
      <c r="H6" s="3">
        <v>442.69725</v>
      </c>
      <c r="I6" s="3">
        <v>773.26274999999998</v>
      </c>
      <c r="J6" s="5">
        <v>63.592778545346903</v>
      </c>
      <c r="K6" s="1" t="s">
        <v>26</v>
      </c>
      <c r="L6" s="1" t="s">
        <v>27</v>
      </c>
      <c r="M6" s="1" t="s">
        <v>312</v>
      </c>
      <c r="N6" s="1" t="s">
        <v>251</v>
      </c>
      <c r="O6" s="1" t="s">
        <v>315</v>
      </c>
      <c r="P6" s="1" t="s">
        <v>251</v>
      </c>
      <c r="Q6" s="1" t="s">
        <v>31</v>
      </c>
    </row>
    <row r="7" spans="1:17" ht="12.75" hidden="1" customHeight="1" x14ac:dyDescent="0.2">
      <c r="A7" s="1" t="s">
        <v>1403</v>
      </c>
      <c r="B7" s="1" t="s">
        <v>1402</v>
      </c>
      <c r="C7" s="1" t="s">
        <v>24</v>
      </c>
      <c r="D7" s="1" t="s">
        <v>25</v>
      </c>
      <c r="E7" s="3">
        <v>1287.45</v>
      </c>
      <c r="F7" s="3">
        <v>2431</v>
      </c>
      <c r="G7" s="4">
        <v>47</v>
      </c>
      <c r="H7" s="3">
        <v>448.76816000000002</v>
      </c>
      <c r="I7" s="3">
        <v>838.68183999999997</v>
      </c>
      <c r="J7" s="5">
        <v>65.142866907452699</v>
      </c>
      <c r="K7" s="1" t="s">
        <v>26</v>
      </c>
      <c r="L7" s="1" t="s">
        <v>27</v>
      </c>
      <c r="M7" s="1" t="s">
        <v>312</v>
      </c>
      <c r="N7" s="1" t="s">
        <v>251</v>
      </c>
      <c r="O7" s="1" t="s">
        <v>315</v>
      </c>
      <c r="P7" s="1" t="s">
        <v>251</v>
      </c>
      <c r="Q7" s="1" t="s">
        <v>31</v>
      </c>
    </row>
    <row r="8" spans="1:17" ht="12.75" hidden="1" customHeight="1" x14ac:dyDescent="0.2">
      <c r="A8" s="1" t="s">
        <v>1401</v>
      </c>
      <c r="B8" s="1" t="s">
        <v>1400</v>
      </c>
      <c r="C8" s="1" t="s">
        <v>24</v>
      </c>
      <c r="D8" s="1" t="s">
        <v>25</v>
      </c>
      <c r="E8" s="3">
        <v>1287.45</v>
      </c>
      <c r="F8" s="3">
        <v>2431</v>
      </c>
      <c r="G8" s="4">
        <v>47</v>
      </c>
      <c r="H8" s="3">
        <v>448.74119999999999</v>
      </c>
      <c r="I8" s="3">
        <v>838.7088</v>
      </c>
      <c r="J8" s="5">
        <v>65.144960969357996</v>
      </c>
      <c r="K8" s="1" t="s">
        <v>26</v>
      </c>
      <c r="L8" s="1" t="s">
        <v>27</v>
      </c>
      <c r="M8" s="1" t="s">
        <v>312</v>
      </c>
      <c r="N8" s="1" t="s">
        <v>251</v>
      </c>
      <c r="O8" s="1" t="s">
        <v>315</v>
      </c>
      <c r="P8" s="1" t="s">
        <v>251</v>
      </c>
      <c r="Q8" s="1" t="s">
        <v>31</v>
      </c>
    </row>
    <row r="9" spans="1:17" ht="12.75" hidden="1" customHeight="1" x14ac:dyDescent="0.2">
      <c r="A9" s="1" t="s">
        <v>1399</v>
      </c>
      <c r="B9" s="1" t="s">
        <v>1398</v>
      </c>
      <c r="C9" s="1" t="s">
        <v>24</v>
      </c>
      <c r="D9" s="1" t="s">
        <v>25</v>
      </c>
      <c r="E9" s="3">
        <v>1287.45</v>
      </c>
      <c r="F9" s="3">
        <v>2504</v>
      </c>
      <c r="G9" s="4">
        <v>49</v>
      </c>
      <c r="H9" s="3">
        <v>449.83915999999999</v>
      </c>
      <c r="I9" s="3">
        <v>837.61084000000005</v>
      </c>
      <c r="J9" s="5">
        <v>65.0596792108431</v>
      </c>
      <c r="K9" s="1" t="s">
        <v>26</v>
      </c>
      <c r="L9" s="1" t="s">
        <v>27</v>
      </c>
      <c r="M9" s="1" t="s">
        <v>312</v>
      </c>
      <c r="N9" s="1" t="s">
        <v>251</v>
      </c>
      <c r="O9" s="1" t="s">
        <v>315</v>
      </c>
      <c r="P9" s="1" t="s">
        <v>251</v>
      </c>
      <c r="Q9" s="1" t="s">
        <v>31</v>
      </c>
    </row>
    <row r="10" spans="1:17" ht="12.75" hidden="1" customHeight="1" x14ac:dyDescent="0.2">
      <c r="A10" s="1" t="s">
        <v>1397</v>
      </c>
      <c r="B10" s="1" t="s">
        <v>1396</v>
      </c>
      <c r="C10" s="1" t="s">
        <v>24</v>
      </c>
      <c r="D10" s="1" t="s">
        <v>25</v>
      </c>
      <c r="E10" s="3">
        <v>1345.45</v>
      </c>
      <c r="F10" s="3">
        <v>2261</v>
      </c>
      <c r="G10" s="4">
        <v>40</v>
      </c>
      <c r="H10" s="3">
        <v>466.25117</v>
      </c>
      <c r="I10" s="3">
        <v>879.19883000000004</v>
      </c>
      <c r="J10" s="5">
        <v>65.346079750269396</v>
      </c>
      <c r="K10" s="1" t="s">
        <v>26</v>
      </c>
      <c r="L10" s="1" t="s">
        <v>27</v>
      </c>
      <c r="M10" s="1" t="s">
        <v>312</v>
      </c>
      <c r="N10" s="1" t="s">
        <v>251</v>
      </c>
      <c r="O10" s="1" t="s">
        <v>315</v>
      </c>
      <c r="P10" s="1" t="s">
        <v>251</v>
      </c>
      <c r="Q10" s="1" t="s">
        <v>31</v>
      </c>
    </row>
    <row r="11" spans="1:17" ht="12.75" hidden="1" customHeight="1" x14ac:dyDescent="0.2">
      <c r="A11" s="1" t="s">
        <v>1395</v>
      </c>
      <c r="B11" s="1" t="s">
        <v>1394</v>
      </c>
      <c r="C11" s="1" t="s">
        <v>24</v>
      </c>
      <c r="D11" s="1" t="s">
        <v>25</v>
      </c>
      <c r="E11" s="3">
        <v>1345.45</v>
      </c>
      <c r="F11" s="3">
        <v>2504</v>
      </c>
      <c r="G11" s="4">
        <v>46</v>
      </c>
      <c r="H11" s="3">
        <v>474.04559999999998</v>
      </c>
      <c r="I11" s="3">
        <v>871.40440000000001</v>
      </c>
      <c r="J11" s="5">
        <v>64.766762049871801</v>
      </c>
      <c r="K11" s="1" t="s">
        <v>26</v>
      </c>
      <c r="L11" s="1" t="s">
        <v>27</v>
      </c>
      <c r="M11" s="1" t="s">
        <v>312</v>
      </c>
      <c r="N11" s="1" t="s">
        <v>251</v>
      </c>
      <c r="O11" s="1" t="s">
        <v>315</v>
      </c>
      <c r="P11" s="1" t="s">
        <v>251</v>
      </c>
      <c r="Q11" s="1" t="s">
        <v>31</v>
      </c>
    </row>
    <row r="12" spans="1:17" ht="12.75" hidden="1" customHeight="1" x14ac:dyDescent="0.2">
      <c r="A12" s="1" t="s">
        <v>1393</v>
      </c>
      <c r="B12" s="1" t="s">
        <v>1392</v>
      </c>
      <c r="C12" s="1" t="s">
        <v>24</v>
      </c>
      <c r="D12" s="1" t="s">
        <v>25</v>
      </c>
      <c r="E12" s="3">
        <v>1409.35</v>
      </c>
      <c r="F12" s="3">
        <v>2374</v>
      </c>
      <c r="G12" s="4">
        <v>41</v>
      </c>
      <c r="H12" s="3">
        <v>559.08253000000002</v>
      </c>
      <c r="I12" s="3">
        <v>850.26747</v>
      </c>
      <c r="J12" s="5">
        <v>60.3304693653103</v>
      </c>
      <c r="K12" s="1" t="s">
        <v>26</v>
      </c>
      <c r="L12" s="1" t="s">
        <v>27</v>
      </c>
      <c r="M12" s="1" t="s">
        <v>312</v>
      </c>
      <c r="N12" s="1" t="s">
        <v>251</v>
      </c>
      <c r="O12" s="1" t="s">
        <v>315</v>
      </c>
      <c r="P12" s="1" t="s">
        <v>251</v>
      </c>
      <c r="Q12" s="1" t="s">
        <v>31</v>
      </c>
    </row>
    <row r="13" spans="1:17" ht="12.75" hidden="1" customHeight="1" x14ac:dyDescent="0.2">
      <c r="A13" s="1" t="s">
        <v>1391</v>
      </c>
      <c r="B13" s="1" t="s">
        <v>1390</v>
      </c>
      <c r="C13" s="1" t="s">
        <v>24</v>
      </c>
      <c r="D13" s="1" t="s">
        <v>25</v>
      </c>
      <c r="E13" s="3">
        <v>1351.25</v>
      </c>
      <c r="F13" s="3">
        <v>2606</v>
      </c>
      <c r="G13" s="4">
        <v>48</v>
      </c>
      <c r="H13" s="3">
        <v>565.94090000000006</v>
      </c>
      <c r="I13" s="3">
        <v>785.30909999999994</v>
      </c>
      <c r="J13" s="5">
        <v>58.117232192414399</v>
      </c>
      <c r="K13" s="1" t="s">
        <v>26</v>
      </c>
      <c r="L13" s="1" t="s">
        <v>27</v>
      </c>
      <c r="M13" s="1" t="s">
        <v>312</v>
      </c>
      <c r="N13" s="1" t="s">
        <v>251</v>
      </c>
      <c r="O13" s="1" t="s">
        <v>315</v>
      </c>
      <c r="P13" s="1" t="s">
        <v>251</v>
      </c>
      <c r="Q13" s="1" t="s">
        <v>31</v>
      </c>
    </row>
    <row r="14" spans="1:17" ht="12.75" hidden="1" customHeight="1" x14ac:dyDescent="0.2">
      <c r="A14" s="1" t="s">
        <v>1389</v>
      </c>
      <c r="B14" s="1" t="s">
        <v>1388</v>
      </c>
      <c r="C14" s="1" t="s">
        <v>24</v>
      </c>
      <c r="D14" s="1" t="s">
        <v>25</v>
      </c>
      <c r="E14" s="3">
        <v>1437.35</v>
      </c>
      <c r="F14" s="3">
        <v>2430</v>
      </c>
      <c r="G14" s="4">
        <v>41</v>
      </c>
      <c r="H14" s="3">
        <v>583.18813</v>
      </c>
      <c r="I14" s="3">
        <v>854.16187000000002</v>
      </c>
      <c r="J14" s="5">
        <v>59.426157164225799</v>
      </c>
      <c r="K14" s="1" t="s">
        <v>26</v>
      </c>
      <c r="L14" s="1" t="s">
        <v>27</v>
      </c>
      <c r="M14" s="1" t="s">
        <v>312</v>
      </c>
      <c r="N14" s="1" t="s">
        <v>251</v>
      </c>
      <c r="O14" s="1" t="s">
        <v>315</v>
      </c>
      <c r="P14" s="1" t="s">
        <v>251</v>
      </c>
      <c r="Q14" s="1" t="s">
        <v>31</v>
      </c>
    </row>
    <row r="15" spans="1:17" ht="12.75" hidden="1" customHeight="1" x14ac:dyDescent="0.2">
      <c r="A15" s="1" t="s">
        <v>1387</v>
      </c>
      <c r="B15" s="1" t="s">
        <v>1386</v>
      </c>
      <c r="C15" s="1" t="s">
        <v>24</v>
      </c>
      <c r="D15" s="1" t="s">
        <v>25</v>
      </c>
      <c r="E15" s="3">
        <v>1379.75</v>
      </c>
      <c r="F15" s="3">
        <v>2657</v>
      </c>
      <c r="G15" s="4">
        <v>48</v>
      </c>
      <c r="H15" s="3">
        <v>590.98256000000003</v>
      </c>
      <c r="I15" s="3">
        <v>788.76743999999997</v>
      </c>
      <c r="J15" s="5">
        <v>57.1674172857402</v>
      </c>
      <c r="K15" s="1" t="s">
        <v>26</v>
      </c>
      <c r="L15" s="1" t="s">
        <v>27</v>
      </c>
      <c r="M15" s="1" t="s">
        <v>312</v>
      </c>
      <c r="N15" s="1" t="s">
        <v>251</v>
      </c>
      <c r="O15" s="1" t="s">
        <v>315</v>
      </c>
      <c r="P15" s="1" t="s">
        <v>251</v>
      </c>
      <c r="Q15" s="1" t="s">
        <v>31</v>
      </c>
    </row>
    <row r="16" spans="1:17" ht="12.75" hidden="1" customHeight="1" x14ac:dyDescent="0.2">
      <c r="A16" s="1" t="s">
        <v>1385</v>
      </c>
      <c r="B16" s="1" t="s">
        <v>1384</v>
      </c>
      <c r="C16" s="1" t="s">
        <v>24</v>
      </c>
      <c r="D16" s="1" t="s">
        <v>25</v>
      </c>
      <c r="E16" s="3">
        <v>1409.35</v>
      </c>
      <c r="F16" s="3">
        <v>2305</v>
      </c>
      <c r="G16" s="4">
        <v>39</v>
      </c>
      <c r="H16" s="3">
        <v>481.27355</v>
      </c>
      <c r="I16" s="3">
        <v>928.07645000000002</v>
      </c>
      <c r="J16" s="5">
        <v>65.851381842693399</v>
      </c>
      <c r="K16" s="1" t="s">
        <v>26</v>
      </c>
      <c r="L16" s="1" t="s">
        <v>27</v>
      </c>
      <c r="M16" s="1" t="s">
        <v>312</v>
      </c>
      <c r="N16" s="1" t="s">
        <v>251</v>
      </c>
      <c r="O16" s="1" t="s">
        <v>553</v>
      </c>
      <c r="P16" s="1" t="s">
        <v>251</v>
      </c>
      <c r="Q16" s="1" t="s">
        <v>31</v>
      </c>
    </row>
    <row r="17" spans="1:17" ht="12.75" hidden="1" customHeight="1" x14ac:dyDescent="0.2">
      <c r="A17" s="1" t="s">
        <v>1383</v>
      </c>
      <c r="B17" s="1" t="s">
        <v>1382</v>
      </c>
      <c r="C17" s="1" t="s">
        <v>24</v>
      </c>
      <c r="D17" s="1" t="s">
        <v>25</v>
      </c>
      <c r="E17" s="3">
        <v>1409.35</v>
      </c>
      <c r="F17" s="3">
        <v>2305</v>
      </c>
      <c r="G17" s="4">
        <v>39</v>
      </c>
      <c r="H17" s="3">
        <v>481.49155000000002</v>
      </c>
      <c r="I17" s="3">
        <v>927.85844999999995</v>
      </c>
      <c r="J17" s="5">
        <v>65.8359137190903</v>
      </c>
      <c r="K17" s="1" t="s">
        <v>26</v>
      </c>
      <c r="L17" s="1" t="s">
        <v>27</v>
      </c>
      <c r="M17" s="1" t="s">
        <v>312</v>
      </c>
      <c r="N17" s="1" t="s">
        <v>251</v>
      </c>
      <c r="O17" s="1" t="s">
        <v>553</v>
      </c>
      <c r="P17" s="1" t="s">
        <v>251</v>
      </c>
      <c r="Q17" s="1" t="s">
        <v>31</v>
      </c>
    </row>
    <row r="18" spans="1:17" ht="12.75" hidden="1" customHeight="1" x14ac:dyDescent="0.2">
      <c r="A18" s="1" t="s">
        <v>1381</v>
      </c>
      <c r="B18" s="1" t="s">
        <v>1380</v>
      </c>
      <c r="C18" s="1" t="s">
        <v>24</v>
      </c>
      <c r="D18" s="1" t="s">
        <v>25</v>
      </c>
      <c r="E18" s="3">
        <v>1215.96</v>
      </c>
      <c r="F18" s="3">
        <v>2195</v>
      </c>
      <c r="G18" s="4">
        <v>45</v>
      </c>
      <c r="H18" s="3">
        <v>441.27136999999999</v>
      </c>
      <c r="I18" s="3">
        <v>774.68862999999999</v>
      </c>
      <c r="J18" s="5">
        <v>63.7100422711273</v>
      </c>
      <c r="K18" s="1" t="s">
        <v>26</v>
      </c>
      <c r="L18" s="1" t="s">
        <v>27</v>
      </c>
      <c r="M18" s="1" t="s">
        <v>312</v>
      </c>
      <c r="N18" s="1" t="s">
        <v>251</v>
      </c>
      <c r="O18" s="1" t="s">
        <v>553</v>
      </c>
      <c r="P18" s="1" t="s">
        <v>251</v>
      </c>
      <c r="Q18" s="1" t="s">
        <v>31</v>
      </c>
    </row>
    <row r="19" spans="1:17" ht="12.75" hidden="1" customHeight="1" x14ac:dyDescent="0.2">
      <c r="A19" s="1" t="s">
        <v>1379</v>
      </c>
      <c r="B19" s="1" t="s">
        <v>1378</v>
      </c>
      <c r="C19" s="1" t="s">
        <v>24</v>
      </c>
      <c r="D19" s="1" t="s">
        <v>25</v>
      </c>
      <c r="E19" s="3">
        <v>1215.96</v>
      </c>
      <c r="F19" s="3">
        <v>2195</v>
      </c>
      <c r="G19" s="4">
        <v>45</v>
      </c>
      <c r="H19" s="3">
        <v>441.24441000000002</v>
      </c>
      <c r="I19" s="3">
        <v>774.71559000000002</v>
      </c>
      <c r="J19" s="5">
        <v>63.712259449324002</v>
      </c>
      <c r="K19" s="1" t="s">
        <v>26</v>
      </c>
      <c r="L19" s="1" t="s">
        <v>27</v>
      </c>
      <c r="M19" s="1" t="s">
        <v>312</v>
      </c>
      <c r="N19" s="1" t="s">
        <v>251</v>
      </c>
      <c r="O19" s="1" t="s">
        <v>553</v>
      </c>
      <c r="P19" s="1" t="s">
        <v>251</v>
      </c>
      <c r="Q19" s="1" t="s">
        <v>31</v>
      </c>
    </row>
    <row r="20" spans="1:17" ht="12.75" hidden="1" customHeight="1" x14ac:dyDescent="0.2">
      <c r="A20" s="1" t="s">
        <v>1377</v>
      </c>
      <c r="B20" s="1" t="s">
        <v>1376</v>
      </c>
      <c r="C20" s="1" t="s">
        <v>24</v>
      </c>
      <c r="D20" s="1" t="s">
        <v>25</v>
      </c>
      <c r="E20" s="3">
        <v>1350</v>
      </c>
      <c r="F20" s="3">
        <v>2473</v>
      </c>
      <c r="G20" s="4">
        <v>45</v>
      </c>
      <c r="H20" s="3">
        <v>496.75367</v>
      </c>
      <c r="I20" s="3">
        <v>853.24632999999994</v>
      </c>
      <c r="J20" s="5">
        <v>63.203431851851903</v>
      </c>
      <c r="K20" s="1" t="s">
        <v>26</v>
      </c>
      <c r="L20" s="1" t="s">
        <v>27</v>
      </c>
      <c r="M20" s="1" t="s">
        <v>312</v>
      </c>
      <c r="N20" s="1" t="s">
        <v>251</v>
      </c>
      <c r="O20" s="1" t="s">
        <v>315</v>
      </c>
      <c r="P20" s="1" t="s">
        <v>251</v>
      </c>
      <c r="Q20" s="1" t="s">
        <v>31</v>
      </c>
    </row>
    <row r="21" spans="1:17" ht="12.75" hidden="1" customHeight="1" x14ac:dyDescent="0.2">
      <c r="A21" s="1" t="s">
        <v>1375</v>
      </c>
      <c r="B21" s="1" t="s">
        <v>1374</v>
      </c>
      <c r="C21" s="1" t="s">
        <v>24</v>
      </c>
      <c r="D21" s="1" t="s">
        <v>25</v>
      </c>
      <c r="E21" s="3">
        <v>1350</v>
      </c>
      <c r="F21" s="3">
        <v>2583</v>
      </c>
      <c r="G21" s="4">
        <v>48</v>
      </c>
      <c r="H21" s="3">
        <v>497.05971</v>
      </c>
      <c r="I21" s="3">
        <v>852.94029</v>
      </c>
      <c r="J21" s="5">
        <v>63.180762222222199</v>
      </c>
      <c r="K21" s="1" t="s">
        <v>26</v>
      </c>
      <c r="L21" s="1" t="s">
        <v>27</v>
      </c>
      <c r="M21" s="1" t="s">
        <v>312</v>
      </c>
      <c r="N21" s="1" t="s">
        <v>251</v>
      </c>
      <c r="O21" s="1" t="s">
        <v>553</v>
      </c>
      <c r="P21" s="1" t="s">
        <v>251</v>
      </c>
      <c r="Q21" s="1" t="s">
        <v>31</v>
      </c>
    </row>
    <row r="22" spans="1:17" ht="12.75" hidden="1" customHeight="1" x14ac:dyDescent="0.2">
      <c r="A22" s="1" t="s">
        <v>1373</v>
      </c>
      <c r="B22" s="1" t="s">
        <v>1372</v>
      </c>
      <c r="C22" s="1" t="s">
        <v>24</v>
      </c>
      <c r="D22" s="1" t="s">
        <v>25</v>
      </c>
      <c r="E22" s="3">
        <v>9332.83</v>
      </c>
      <c r="F22" s="3">
        <v>12440</v>
      </c>
      <c r="G22" s="4">
        <v>25</v>
      </c>
      <c r="H22" s="3">
        <v>3113.0808200000001</v>
      </c>
      <c r="I22" s="3">
        <v>6219.7491799999998</v>
      </c>
      <c r="J22" s="5">
        <v>66.643763788689995</v>
      </c>
      <c r="K22" s="1" t="s">
        <v>26</v>
      </c>
      <c r="L22" s="1" t="s">
        <v>27</v>
      </c>
      <c r="M22" s="1" t="s">
        <v>312</v>
      </c>
      <c r="N22" s="1" t="s">
        <v>667</v>
      </c>
      <c r="O22" s="1" t="s">
        <v>1094</v>
      </c>
      <c r="P22" s="1" t="s">
        <v>667</v>
      </c>
      <c r="Q22" s="1" t="s">
        <v>31</v>
      </c>
    </row>
    <row r="23" spans="1:17" ht="12.75" hidden="1" customHeight="1" x14ac:dyDescent="0.2">
      <c r="A23" s="1" t="s">
        <v>1371</v>
      </c>
      <c r="B23" s="1" t="s">
        <v>1370</v>
      </c>
      <c r="C23" s="1" t="s">
        <v>24</v>
      </c>
      <c r="D23" s="1" t="s">
        <v>25</v>
      </c>
      <c r="E23" s="3">
        <v>10843.07</v>
      </c>
      <c r="F23" s="3">
        <v>14453</v>
      </c>
      <c r="G23" s="4">
        <v>25</v>
      </c>
      <c r="H23" s="3">
        <v>3824.9279499999998</v>
      </c>
      <c r="I23" s="3">
        <v>7018.1420500000004</v>
      </c>
      <c r="J23" s="5">
        <v>64.724677144019196</v>
      </c>
      <c r="K23" s="1" t="s">
        <v>26</v>
      </c>
      <c r="L23" s="1" t="s">
        <v>27</v>
      </c>
      <c r="M23" s="1" t="s">
        <v>312</v>
      </c>
      <c r="N23" s="1" t="s">
        <v>667</v>
      </c>
      <c r="O23" s="1" t="s">
        <v>1094</v>
      </c>
      <c r="P23" s="1" t="s">
        <v>667</v>
      </c>
      <c r="Q23" s="1" t="s">
        <v>31</v>
      </c>
    </row>
    <row r="24" spans="1:17" ht="12.75" hidden="1" customHeight="1" x14ac:dyDescent="0.2">
      <c r="A24" s="1" t="s">
        <v>1369</v>
      </c>
      <c r="B24" s="1" t="s">
        <v>1368</v>
      </c>
      <c r="C24" s="1" t="s">
        <v>24</v>
      </c>
      <c r="D24" s="1" t="s">
        <v>25</v>
      </c>
      <c r="E24" s="3">
        <v>15023.58</v>
      </c>
      <c r="F24" s="3">
        <v>20026</v>
      </c>
      <c r="G24" s="4">
        <v>25</v>
      </c>
      <c r="H24" s="3">
        <v>4611.0005499999997</v>
      </c>
      <c r="I24" s="3">
        <v>10412.579449999999</v>
      </c>
      <c r="J24" s="5">
        <v>69.308243774120399</v>
      </c>
      <c r="K24" s="1" t="s">
        <v>26</v>
      </c>
      <c r="L24" s="1" t="s">
        <v>27</v>
      </c>
      <c r="M24" s="1" t="s">
        <v>312</v>
      </c>
      <c r="N24" s="1" t="s">
        <v>667</v>
      </c>
      <c r="O24" s="1" t="s">
        <v>1094</v>
      </c>
      <c r="P24" s="1" t="s">
        <v>667</v>
      </c>
      <c r="Q24" s="1" t="s">
        <v>31</v>
      </c>
    </row>
    <row r="25" spans="1:17" ht="12.75" hidden="1" customHeight="1" x14ac:dyDescent="0.2">
      <c r="A25" s="1" t="s">
        <v>1367</v>
      </c>
      <c r="B25" s="1" t="s">
        <v>1366</v>
      </c>
      <c r="C25" s="1" t="s">
        <v>24</v>
      </c>
      <c r="D25" s="1" t="s">
        <v>25</v>
      </c>
      <c r="E25" s="3">
        <v>17759.52</v>
      </c>
      <c r="F25" s="3">
        <v>23672</v>
      </c>
      <c r="G25" s="4">
        <v>25</v>
      </c>
      <c r="H25" s="3">
        <v>5094.4969499999997</v>
      </c>
      <c r="I25" s="3">
        <v>12665.02305</v>
      </c>
      <c r="J25" s="5">
        <v>71.313994128219704</v>
      </c>
      <c r="K25" s="1" t="s">
        <v>26</v>
      </c>
      <c r="L25" s="1" t="s">
        <v>27</v>
      </c>
      <c r="M25" s="1" t="s">
        <v>312</v>
      </c>
      <c r="N25" s="1" t="s">
        <v>667</v>
      </c>
      <c r="O25" s="1" t="s">
        <v>1094</v>
      </c>
      <c r="P25" s="1" t="s">
        <v>667</v>
      </c>
      <c r="Q25" s="1" t="s">
        <v>31</v>
      </c>
    </row>
    <row r="26" spans="1:17" ht="12.75" hidden="1" customHeight="1" x14ac:dyDescent="0.2">
      <c r="A26" s="1" t="s">
        <v>1365</v>
      </c>
      <c r="B26" s="1" t="s">
        <v>1364</v>
      </c>
      <c r="C26" s="1" t="s">
        <v>24</v>
      </c>
      <c r="D26" s="1" t="s">
        <v>25</v>
      </c>
      <c r="E26" s="3">
        <v>13579.01</v>
      </c>
      <c r="F26" s="3">
        <v>18100</v>
      </c>
      <c r="G26" s="4">
        <v>25</v>
      </c>
      <c r="H26" s="3">
        <v>4308.9535500000002</v>
      </c>
      <c r="I26" s="3">
        <v>9270.05645</v>
      </c>
      <c r="J26" s="5">
        <v>68.267542700093699</v>
      </c>
      <c r="K26" s="1" t="s">
        <v>26</v>
      </c>
      <c r="L26" s="1" t="s">
        <v>27</v>
      </c>
      <c r="M26" s="1" t="s">
        <v>312</v>
      </c>
      <c r="N26" s="1" t="s">
        <v>667</v>
      </c>
      <c r="O26" s="1" t="s">
        <v>1094</v>
      </c>
      <c r="P26" s="1" t="s">
        <v>667</v>
      </c>
      <c r="Q26" s="1" t="s">
        <v>31</v>
      </c>
    </row>
    <row r="27" spans="1:17" ht="12.75" hidden="1" customHeight="1" x14ac:dyDescent="0.2">
      <c r="A27" s="1" t="s">
        <v>1363</v>
      </c>
      <c r="B27" s="1" t="s">
        <v>1362</v>
      </c>
      <c r="C27" s="1" t="s">
        <v>24</v>
      </c>
      <c r="D27" s="1" t="s">
        <v>25</v>
      </c>
      <c r="E27" s="3">
        <v>10612.91</v>
      </c>
      <c r="F27" s="3">
        <v>15416</v>
      </c>
      <c r="G27" s="4">
        <v>31</v>
      </c>
      <c r="H27" s="3">
        <v>3016.1541400000001</v>
      </c>
      <c r="I27" s="3">
        <v>7596.7558600000002</v>
      </c>
      <c r="J27" s="5">
        <v>71.580328675170094</v>
      </c>
      <c r="K27" s="1" t="s">
        <v>26</v>
      </c>
      <c r="L27" s="1" t="s">
        <v>27</v>
      </c>
      <c r="M27" s="1" t="s">
        <v>312</v>
      </c>
      <c r="N27" s="1" t="s">
        <v>667</v>
      </c>
      <c r="O27" s="1" t="s">
        <v>1094</v>
      </c>
      <c r="P27" s="1" t="s">
        <v>667</v>
      </c>
      <c r="Q27" s="1" t="s">
        <v>31</v>
      </c>
    </row>
    <row r="28" spans="1:17" ht="12.75" hidden="1" customHeight="1" x14ac:dyDescent="0.2">
      <c r="A28" s="1" t="s">
        <v>1361</v>
      </c>
      <c r="B28" s="1" t="s">
        <v>1360</v>
      </c>
      <c r="C28" s="1" t="s">
        <v>24</v>
      </c>
      <c r="D28" s="1" t="s">
        <v>25</v>
      </c>
      <c r="E28" s="3">
        <v>15745.87</v>
      </c>
      <c r="F28" s="3">
        <v>20988</v>
      </c>
      <c r="G28" s="4">
        <v>25</v>
      </c>
      <c r="H28" s="3">
        <v>3968.7194300000001</v>
      </c>
      <c r="I28" s="3">
        <v>11777.15057</v>
      </c>
      <c r="J28" s="5">
        <v>74.795172130850801</v>
      </c>
      <c r="K28" s="1" t="s">
        <v>26</v>
      </c>
      <c r="L28" s="1" t="s">
        <v>27</v>
      </c>
      <c r="M28" s="1" t="s">
        <v>312</v>
      </c>
      <c r="N28" s="1" t="s">
        <v>667</v>
      </c>
      <c r="O28" s="1" t="s">
        <v>1094</v>
      </c>
      <c r="P28" s="1" t="s">
        <v>667</v>
      </c>
      <c r="Q28" s="1" t="s">
        <v>31</v>
      </c>
    </row>
    <row r="29" spans="1:17" ht="12.75" hidden="1" customHeight="1" x14ac:dyDescent="0.2">
      <c r="A29" s="1" t="s">
        <v>1359</v>
      </c>
      <c r="B29" s="1" t="s">
        <v>1358</v>
      </c>
      <c r="C29" s="1" t="s">
        <v>24</v>
      </c>
      <c r="D29" s="1" t="s">
        <v>25</v>
      </c>
      <c r="E29" s="3">
        <v>13075.59</v>
      </c>
      <c r="F29" s="3">
        <v>17429</v>
      </c>
      <c r="G29" s="4">
        <v>25</v>
      </c>
      <c r="H29" s="3">
        <v>3727.7539499999998</v>
      </c>
      <c r="I29" s="3">
        <v>9347.8360499999999</v>
      </c>
      <c r="J29" s="5">
        <v>71.490739997200905</v>
      </c>
      <c r="K29" s="1" t="s">
        <v>26</v>
      </c>
      <c r="L29" s="1" t="s">
        <v>27</v>
      </c>
      <c r="M29" s="1" t="s">
        <v>312</v>
      </c>
      <c r="N29" s="1" t="s">
        <v>667</v>
      </c>
      <c r="O29" s="1" t="s">
        <v>1094</v>
      </c>
      <c r="P29" s="1" t="s">
        <v>667</v>
      </c>
      <c r="Q29" s="1" t="s">
        <v>31</v>
      </c>
    </row>
    <row r="30" spans="1:17" ht="12.75" hidden="1" customHeight="1" x14ac:dyDescent="0.2">
      <c r="A30" s="1" t="s">
        <v>1357</v>
      </c>
      <c r="B30" s="1" t="s">
        <v>1356</v>
      </c>
      <c r="C30" s="1" t="s">
        <v>24</v>
      </c>
      <c r="D30" s="1" t="s">
        <v>25</v>
      </c>
      <c r="E30" s="3">
        <v>13579.01</v>
      </c>
      <c r="F30" s="3">
        <v>18100</v>
      </c>
      <c r="G30" s="4">
        <v>25</v>
      </c>
      <c r="H30" s="3">
        <v>3770.9863500000001</v>
      </c>
      <c r="I30" s="3">
        <v>9808.0236499999992</v>
      </c>
      <c r="J30" s="5">
        <v>72.229298380367894</v>
      </c>
      <c r="K30" s="1" t="s">
        <v>26</v>
      </c>
      <c r="L30" s="1" t="s">
        <v>27</v>
      </c>
      <c r="M30" s="1" t="s">
        <v>312</v>
      </c>
      <c r="N30" s="1" t="s">
        <v>667</v>
      </c>
      <c r="O30" s="1" t="s">
        <v>1094</v>
      </c>
      <c r="P30" s="1" t="s">
        <v>667</v>
      </c>
      <c r="Q30" s="1" t="s">
        <v>31</v>
      </c>
    </row>
    <row r="31" spans="1:17" ht="12.75" hidden="1" customHeight="1" x14ac:dyDescent="0.2">
      <c r="A31" s="1" t="s">
        <v>1355</v>
      </c>
      <c r="B31" s="1" t="s">
        <v>1354</v>
      </c>
      <c r="C31" s="1" t="s">
        <v>24</v>
      </c>
      <c r="D31" s="1" t="s">
        <v>25</v>
      </c>
      <c r="E31" s="3">
        <v>17256.11</v>
      </c>
      <c r="F31" s="3">
        <v>23001</v>
      </c>
      <c r="G31" s="4">
        <v>25</v>
      </c>
      <c r="H31" s="3">
        <v>4515.4443899999997</v>
      </c>
      <c r="I31" s="3">
        <v>12740.66561</v>
      </c>
      <c r="J31" s="5">
        <v>73.832779288031901</v>
      </c>
      <c r="K31" s="1" t="s">
        <v>26</v>
      </c>
      <c r="L31" s="1" t="s">
        <v>27</v>
      </c>
      <c r="M31" s="1" t="s">
        <v>312</v>
      </c>
      <c r="N31" s="1" t="s">
        <v>667</v>
      </c>
      <c r="O31" s="1" t="s">
        <v>1094</v>
      </c>
      <c r="P31" s="1" t="s">
        <v>667</v>
      </c>
      <c r="Q31" s="1" t="s">
        <v>31</v>
      </c>
    </row>
    <row r="32" spans="1:17" ht="12.75" hidden="1" customHeight="1" x14ac:dyDescent="0.2">
      <c r="A32" s="1" t="s">
        <v>1353</v>
      </c>
      <c r="B32" s="1" t="s">
        <v>1352</v>
      </c>
      <c r="C32" s="1" t="s">
        <v>24</v>
      </c>
      <c r="D32" s="1" t="s">
        <v>25</v>
      </c>
      <c r="E32" s="3">
        <v>17759.52</v>
      </c>
      <c r="F32" s="3">
        <v>23672</v>
      </c>
      <c r="G32" s="4">
        <v>25</v>
      </c>
      <c r="H32" s="3">
        <v>4558.6767900000004</v>
      </c>
      <c r="I32" s="3">
        <v>13200.843210000001</v>
      </c>
      <c r="J32" s="5">
        <v>74.331081076515602</v>
      </c>
      <c r="K32" s="1" t="s">
        <v>26</v>
      </c>
      <c r="L32" s="1" t="s">
        <v>27</v>
      </c>
      <c r="M32" s="1" t="s">
        <v>312</v>
      </c>
      <c r="N32" s="1" t="s">
        <v>667</v>
      </c>
      <c r="O32" s="1" t="s">
        <v>1094</v>
      </c>
      <c r="P32" s="1" t="s">
        <v>667</v>
      </c>
      <c r="Q32" s="1" t="s">
        <v>31</v>
      </c>
    </row>
    <row r="33" spans="1:17" ht="12.75" hidden="1" customHeight="1" x14ac:dyDescent="0.2">
      <c r="A33" s="1" t="s">
        <v>1351</v>
      </c>
      <c r="B33" s="1" t="s">
        <v>1350</v>
      </c>
      <c r="C33" s="1" t="s">
        <v>24</v>
      </c>
      <c r="D33" s="1" t="s">
        <v>25</v>
      </c>
      <c r="E33" s="3">
        <v>16314.94</v>
      </c>
      <c r="F33" s="3">
        <v>21747</v>
      </c>
      <c r="G33" s="4">
        <v>25</v>
      </c>
      <c r="H33" s="3">
        <v>4258.3363499999996</v>
      </c>
      <c r="I33" s="3">
        <v>12056.603649999999</v>
      </c>
      <c r="J33" s="5">
        <v>73.899160217567498</v>
      </c>
      <c r="K33" s="1" t="s">
        <v>26</v>
      </c>
      <c r="L33" s="1" t="s">
        <v>27</v>
      </c>
      <c r="M33" s="1" t="s">
        <v>312</v>
      </c>
      <c r="N33" s="1" t="s">
        <v>667</v>
      </c>
      <c r="O33" s="1" t="s">
        <v>1094</v>
      </c>
      <c r="P33" s="1" t="s">
        <v>667</v>
      </c>
      <c r="Q33" s="1" t="s">
        <v>31</v>
      </c>
    </row>
    <row r="34" spans="1:17" ht="12.75" hidden="1" customHeight="1" x14ac:dyDescent="0.2">
      <c r="A34" s="1" t="s">
        <v>1349</v>
      </c>
      <c r="B34" s="1" t="s">
        <v>1348</v>
      </c>
      <c r="C34" s="1" t="s">
        <v>24</v>
      </c>
      <c r="D34" s="1" t="s">
        <v>25</v>
      </c>
      <c r="E34" s="3">
        <v>20495.46</v>
      </c>
      <c r="F34" s="3">
        <v>27319</v>
      </c>
      <c r="G34" s="4">
        <v>25</v>
      </c>
      <c r="H34" s="3">
        <v>5043.8797500000001</v>
      </c>
      <c r="I34" s="3">
        <v>15451.580250000001</v>
      </c>
      <c r="J34" s="5">
        <v>75.390258379172707</v>
      </c>
      <c r="K34" s="1" t="s">
        <v>26</v>
      </c>
      <c r="L34" s="1" t="s">
        <v>27</v>
      </c>
      <c r="M34" s="1" t="s">
        <v>312</v>
      </c>
      <c r="N34" s="1" t="s">
        <v>667</v>
      </c>
      <c r="O34" s="1" t="s">
        <v>1094</v>
      </c>
      <c r="P34" s="1" t="s">
        <v>667</v>
      </c>
      <c r="Q34" s="1" t="s">
        <v>31</v>
      </c>
    </row>
    <row r="35" spans="1:17" ht="12.75" hidden="1" customHeight="1" x14ac:dyDescent="0.2">
      <c r="A35" s="1" t="s">
        <v>1347</v>
      </c>
      <c r="B35" s="1" t="s">
        <v>1346</v>
      </c>
      <c r="C35" s="1" t="s">
        <v>24</v>
      </c>
      <c r="D35" s="1" t="s">
        <v>25</v>
      </c>
      <c r="E35" s="3">
        <v>15811.53</v>
      </c>
      <c r="F35" s="3">
        <v>21076</v>
      </c>
      <c r="G35" s="4">
        <v>25</v>
      </c>
      <c r="H35" s="3">
        <v>4215.1039499999997</v>
      </c>
      <c r="I35" s="3">
        <v>11596.42605</v>
      </c>
      <c r="J35" s="5">
        <v>73.341580795786399</v>
      </c>
      <c r="K35" s="1" t="s">
        <v>26</v>
      </c>
      <c r="L35" s="1" t="s">
        <v>27</v>
      </c>
      <c r="M35" s="1" t="s">
        <v>312</v>
      </c>
      <c r="N35" s="1" t="s">
        <v>667</v>
      </c>
      <c r="O35" s="1" t="s">
        <v>1094</v>
      </c>
      <c r="P35" s="1" t="s">
        <v>667</v>
      </c>
      <c r="Q35" s="1" t="s">
        <v>31</v>
      </c>
    </row>
    <row r="36" spans="1:17" ht="12.75" hidden="1" customHeight="1" x14ac:dyDescent="0.2">
      <c r="A36" s="1" t="s">
        <v>1345</v>
      </c>
      <c r="B36" s="1" t="s">
        <v>1344</v>
      </c>
      <c r="C36" s="1" t="s">
        <v>24</v>
      </c>
      <c r="D36" s="1" t="s">
        <v>25</v>
      </c>
      <c r="E36" s="3">
        <v>15745.87</v>
      </c>
      <c r="F36" s="3">
        <v>20988</v>
      </c>
      <c r="G36" s="4">
        <v>25</v>
      </c>
      <c r="H36" s="3">
        <v>4095.6194300000002</v>
      </c>
      <c r="I36" s="3">
        <v>11650.25057</v>
      </c>
      <c r="J36" s="5">
        <v>73.989246513530205</v>
      </c>
      <c r="K36" s="1" t="s">
        <v>26</v>
      </c>
      <c r="L36" s="1" t="s">
        <v>27</v>
      </c>
      <c r="M36" s="1" t="s">
        <v>312</v>
      </c>
      <c r="N36" s="1" t="s">
        <v>667</v>
      </c>
      <c r="O36" s="1" t="s">
        <v>1094</v>
      </c>
      <c r="P36" s="1" t="s">
        <v>667</v>
      </c>
      <c r="Q36" s="1" t="s">
        <v>31</v>
      </c>
    </row>
    <row r="37" spans="1:17" ht="12.75" hidden="1" customHeight="1" x14ac:dyDescent="0.2">
      <c r="A37" s="1" t="s">
        <v>1343</v>
      </c>
      <c r="B37" s="1" t="s">
        <v>1342</v>
      </c>
      <c r="C37" s="1" t="s">
        <v>24</v>
      </c>
      <c r="D37" s="1" t="s">
        <v>25</v>
      </c>
      <c r="E37" s="3">
        <v>17256.11</v>
      </c>
      <c r="F37" s="3">
        <v>23001</v>
      </c>
      <c r="G37" s="4">
        <v>25</v>
      </c>
      <c r="H37" s="3">
        <v>4642.3443900000002</v>
      </c>
      <c r="I37" s="3">
        <v>12613.76561</v>
      </c>
      <c r="J37" s="5">
        <v>73.097387591989204</v>
      </c>
      <c r="K37" s="1" t="s">
        <v>26</v>
      </c>
      <c r="L37" s="1" t="s">
        <v>27</v>
      </c>
      <c r="M37" s="1" t="s">
        <v>312</v>
      </c>
      <c r="N37" s="1" t="s">
        <v>667</v>
      </c>
      <c r="O37" s="1" t="s">
        <v>1094</v>
      </c>
      <c r="P37" s="1" t="s">
        <v>667</v>
      </c>
      <c r="Q37" s="1" t="s">
        <v>31</v>
      </c>
    </row>
    <row r="38" spans="1:17" ht="12.75" hidden="1" customHeight="1" x14ac:dyDescent="0.2">
      <c r="A38" s="1" t="s">
        <v>1341</v>
      </c>
      <c r="B38" s="1" t="s">
        <v>1340</v>
      </c>
      <c r="C38" s="1" t="s">
        <v>24</v>
      </c>
      <c r="D38" s="1" t="s">
        <v>25</v>
      </c>
      <c r="E38" s="3">
        <v>7875.12</v>
      </c>
      <c r="F38" s="3">
        <v>10497</v>
      </c>
      <c r="G38" s="4">
        <v>25</v>
      </c>
      <c r="H38" s="3">
        <v>3095.3223800000001</v>
      </c>
      <c r="I38" s="3">
        <v>4779.7976200000003</v>
      </c>
      <c r="J38" s="5">
        <v>60.694917918711099</v>
      </c>
      <c r="K38" s="1" t="s">
        <v>26</v>
      </c>
      <c r="L38" s="1" t="s">
        <v>27</v>
      </c>
      <c r="M38" s="1" t="s">
        <v>312</v>
      </c>
      <c r="N38" s="1" t="s">
        <v>667</v>
      </c>
      <c r="O38" s="1" t="s">
        <v>1094</v>
      </c>
      <c r="P38" s="1" t="s">
        <v>667</v>
      </c>
      <c r="Q38" s="1" t="s">
        <v>31</v>
      </c>
    </row>
    <row r="39" spans="1:17" ht="12.75" hidden="1" customHeight="1" x14ac:dyDescent="0.2">
      <c r="A39" s="1" t="s">
        <v>1339</v>
      </c>
      <c r="B39" s="1" t="s">
        <v>1338</v>
      </c>
      <c r="C39" s="1" t="s">
        <v>24</v>
      </c>
      <c r="D39" s="1" t="s">
        <v>25</v>
      </c>
      <c r="E39" s="3">
        <v>10611.06</v>
      </c>
      <c r="F39" s="3">
        <v>0</v>
      </c>
      <c r="G39" s="4">
        <v>0</v>
      </c>
      <c r="H39" s="3">
        <v>2729.36679</v>
      </c>
      <c r="I39" s="3">
        <v>7881.6932100000004</v>
      </c>
      <c r="J39" s="5">
        <v>74.278094836896599</v>
      </c>
      <c r="K39" s="1" t="s">
        <v>26</v>
      </c>
      <c r="L39" s="1" t="s">
        <v>34</v>
      </c>
      <c r="M39" s="1" t="s">
        <v>312</v>
      </c>
      <c r="N39" s="1" t="s">
        <v>667</v>
      </c>
      <c r="O39" s="1" t="s">
        <v>1094</v>
      </c>
      <c r="P39" s="1" t="s">
        <v>667</v>
      </c>
      <c r="Q39" s="1" t="s">
        <v>31</v>
      </c>
    </row>
    <row r="40" spans="1:17" ht="12.75" hidden="1" customHeight="1" x14ac:dyDescent="0.2">
      <c r="A40" s="1" t="s">
        <v>1337</v>
      </c>
      <c r="B40" s="1" t="s">
        <v>1336</v>
      </c>
      <c r="C40" s="1" t="s">
        <v>24</v>
      </c>
      <c r="D40" s="1" t="s">
        <v>25</v>
      </c>
      <c r="E40" s="3">
        <v>8378.5400000000009</v>
      </c>
      <c r="F40" s="3">
        <v>11168</v>
      </c>
      <c r="G40" s="4">
        <v>25</v>
      </c>
      <c r="H40" s="3">
        <v>3596.21837</v>
      </c>
      <c r="I40" s="3">
        <v>4782.3216300000004</v>
      </c>
      <c r="J40" s="5">
        <v>57.078221623337697</v>
      </c>
      <c r="K40" s="1" t="s">
        <v>26</v>
      </c>
      <c r="L40" s="1" t="s">
        <v>27</v>
      </c>
      <c r="M40" s="1" t="s">
        <v>312</v>
      </c>
      <c r="N40" s="1" t="s">
        <v>667</v>
      </c>
      <c r="O40" s="1" t="s">
        <v>1094</v>
      </c>
      <c r="P40" s="1" t="s">
        <v>667</v>
      </c>
      <c r="Q40" s="1" t="s">
        <v>31</v>
      </c>
    </row>
    <row r="41" spans="1:17" ht="12.75" hidden="1" customHeight="1" x14ac:dyDescent="0.2">
      <c r="A41" s="1" t="s">
        <v>1335</v>
      </c>
      <c r="B41" s="1" t="s">
        <v>1334</v>
      </c>
      <c r="C41" s="1" t="s">
        <v>24</v>
      </c>
      <c r="D41" s="1" t="s">
        <v>25</v>
      </c>
      <c r="E41" s="3">
        <v>13565.87</v>
      </c>
      <c r="F41" s="3">
        <v>18083</v>
      </c>
      <c r="G41" s="4">
        <v>25</v>
      </c>
      <c r="H41" s="3">
        <v>4593.0163899999998</v>
      </c>
      <c r="I41" s="3">
        <v>8972.8536100000001</v>
      </c>
      <c r="J41" s="5">
        <v>66.142854162689204</v>
      </c>
      <c r="K41" s="1" t="s">
        <v>26</v>
      </c>
      <c r="L41" s="1" t="s">
        <v>27</v>
      </c>
      <c r="M41" s="1" t="s">
        <v>312</v>
      </c>
      <c r="N41" s="1" t="s">
        <v>667</v>
      </c>
      <c r="O41" s="1" t="s">
        <v>1094</v>
      </c>
      <c r="P41" s="1" t="s">
        <v>667</v>
      </c>
      <c r="Q41" s="1" t="s">
        <v>31</v>
      </c>
    </row>
    <row r="42" spans="1:17" ht="12.75" hidden="1" customHeight="1" x14ac:dyDescent="0.2">
      <c r="A42" s="1" t="s">
        <v>1333</v>
      </c>
      <c r="B42" s="1" t="s">
        <v>1332</v>
      </c>
      <c r="C42" s="1" t="s">
        <v>24</v>
      </c>
      <c r="D42" s="1" t="s">
        <v>25</v>
      </c>
      <c r="E42" s="3">
        <v>16301.81</v>
      </c>
      <c r="F42" s="3">
        <v>21729</v>
      </c>
      <c r="G42" s="4">
        <v>25</v>
      </c>
      <c r="H42" s="3">
        <v>5074.8949499999999</v>
      </c>
      <c r="I42" s="3">
        <v>11226.91505</v>
      </c>
      <c r="J42" s="5">
        <v>68.869132016628797</v>
      </c>
      <c r="K42" s="1" t="s">
        <v>26</v>
      </c>
      <c r="L42" s="1" t="s">
        <v>27</v>
      </c>
      <c r="M42" s="1" t="s">
        <v>312</v>
      </c>
      <c r="N42" s="1" t="s">
        <v>667</v>
      </c>
      <c r="O42" s="1" t="s">
        <v>1094</v>
      </c>
      <c r="P42" s="1" t="s">
        <v>667</v>
      </c>
      <c r="Q42" s="1" t="s">
        <v>31</v>
      </c>
    </row>
    <row r="43" spans="1:17" ht="12.75" hidden="1" customHeight="1" x14ac:dyDescent="0.2">
      <c r="A43" s="1" t="s">
        <v>1331</v>
      </c>
      <c r="B43" s="1" t="s">
        <v>1330</v>
      </c>
      <c r="C43" s="1" t="s">
        <v>24</v>
      </c>
      <c r="D43" s="1" t="s">
        <v>25</v>
      </c>
      <c r="E43" s="3">
        <v>12624.71</v>
      </c>
      <c r="F43" s="3">
        <v>16828</v>
      </c>
      <c r="G43" s="4">
        <v>25</v>
      </c>
      <c r="H43" s="3">
        <v>4333.5043500000002</v>
      </c>
      <c r="I43" s="3">
        <v>8291.2056499999999</v>
      </c>
      <c r="J43" s="5">
        <v>65.674424600644301</v>
      </c>
      <c r="K43" s="1" t="s">
        <v>26</v>
      </c>
      <c r="L43" s="1" t="s">
        <v>27</v>
      </c>
      <c r="M43" s="1" t="s">
        <v>312</v>
      </c>
      <c r="N43" s="1" t="s">
        <v>667</v>
      </c>
      <c r="O43" s="1" t="s">
        <v>1094</v>
      </c>
      <c r="P43" s="1" t="s">
        <v>667</v>
      </c>
      <c r="Q43" s="1" t="s">
        <v>31</v>
      </c>
    </row>
    <row r="44" spans="1:17" ht="12.75" hidden="1" customHeight="1" x14ac:dyDescent="0.2">
      <c r="A44" s="1" t="s">
        <v>1329</v>
      </c>
      <c r="B44" s="1" t="s">
        <v>1328</v>
      </c>
      <c r="C44" s="1" t="s">
        <v>24</v>
      </c>
      <c r="D44" s="1" t="s">
        <v>25</v>
      </c>
      <c r="E44" s="3">
        <v>10107.65</v>
      </c>
      <c r="F44" s="3">
        <v>13473</v>
      </c>
      <c r="G44" s="4">
        <v>25</v>
      </c>
      <c r="H44" s="3">
        <v>3016.62826</v>
      </c>
      <c r="I44" s="3">
        <v>7091.0217400000001</v>
      </c>
      <c r="J44" s="5">
        <v>70.154998837514199</v>
      </c>
      <c r="K44" s="1" t="s">
        <v>26</v>
      </c>
      <c r="L44" s="1" t="s">
        <v>27</v>
      </c>
      <c r="M44" s="1" t="s">
        <v>312</v>
      </c>
      <c r="N44" s="1" t="s">
        <v>667</v>
      </c>
      <c r="O44" s="1" t="s">
        <v>1094</v>
      </c>
      <c r="P44" s="1" t="s">
        <v>667</v>
      </c>
      <c r="Q44" s="1" t="s">
        <v>31</v>
      </c>
    </row>
    <row r="45" spans="1:17" ht="12.75" hidden="1" customHeight="1" x14ac:dyDescent="0.2">
      <c r="A45" s="1" t="s">
        <v>1327</v>
      </c>
      <c r="B45" s="1" t="s">
        <v>1326</v>
      </c>
      <c r="C45" s="1" t="s">
        <v>24</v>
      </c>
      <c r="D45" s="1" t="s">
        <v>25</v>
      </c>
      <c r="E45" s="3">
        <v>12843.59</v>
      </c>
      <c r="F45" s="3">
        <v>0</v>
      </c>
      <c r="G45" s="4">
        <v>0</v>
      </c>
      <c r="H45" s="3">
        <v>2450.22615</v>
      </c>
      <c r="I45" s="3">
        <v>10393.36385</v>
      </c>
      <c r="J45" s="5">
        <v>80.922575775153206</v>
      </c>
      <c r="K45" s="1" t="s">
        <v>26</v>
      </c>
      <c r="L45" s="1" t="s">
        <v>34</v>
      </c>
      <c r="M45" s="1" t="s">
        <v>312</v>
      </c>
      <c r="N45" s="1" t="s">
        <v>667</v>
      </c>
      <c r="O45" s="1" t="s">
        <v>1094</v>
      </c>
      <c r="P45" s="1" t="s">
        <v>667</v>
      </c>
      <c r="Q45" s="1" t="s">
        <v>31</v>
      </c>
    </row>
    <row r="46" spans="1:17" ht="12.75" hidden="1" customHeight="1" x14ac:dyDescent="0.2">
      <c r="A46" s="1" t="s">
        <v>1325</v>
      </c>
      <c r="B46" s="1" t="s">
        <v>1324</v>
      </c>
      <c r="C46" s="1" t="s">
        <v>24</v>
      </c>
      <c r="D46" s="1" t="s">
        <v>25</v>
      </c>
      <c r="E46" s="3">
        <v>11617.89</v>
      </c>
      <c r="F46" s="3">
        <v>15486</v>
      </c>
      <c r="G46" s="4">
        <v>25</v>
      </c>
      <c r="H46" s="3">
        <v>3728.2064700000001</v>
      </c>
      <c r="I46" s="3">
        <v>7889.6835300000002</v>
      </c>
      <c r="J46" s="5">
        <v>67.909779917007299</v>
      </c>
      <c r="K46" s="1" t="s">
        <v>26</v>
      </c>
      <c r="L46" s="1" t="s">
        <v>27</v>
      </c>
      <c r="M46" s="1" t="s">
        <v>312</v>
      </c>
      <c r="N46" s="1" t="s">
        <v>667</v>
      </c>
      <c r="O46" s="1" t="s">
        <v>1094</v>
      </c>
      <c r="P46" s="1" t="s">
        <v>667</v>
      </c>
      <c r="Q46" s="1" t="s">
        <v>31</v>
      </c>
    </row>
    <row r="47" spans="1:17" ht="12.75" hidden="1" customHeight="1" x14ac:dyDescent="0.2">
      <c r="A47" s="1" t="s">
        <v>1323</v>
      </c>
      <c r="B47" s="1" t="s">
        <v>1322</v>
      </c>
      <c r="C47" s="1" t="s">
        <v>24</v>
      </c>
      <c r="D47" s="1" t="s">
        <v>25</v>
      </c>
      <c r="E47" s="3">
        <v>12121.3</v>
      </c>
      <c r="F47" s="3">
        <v>16157</v>
      </c>
      <c r="G47" s="4">
        <v>25</v>
      </c>
      <c r="H47" s="3">
        <v>3771.43887</v>
      </c>
      <c r="I47" s="3">
        <v>8349.8611299999993</v>
      </c>
      <c r="J47" s="5">
        <v>68.885854900051996</v>
      </c>
      <c r="K47" s="1" t="s">
        <v>26</v>
      </c>
      <c r="L47" s="1" t="s">
        <v>27</v>
      </c>
      <c r="M47" s="1" t="s">
        <v>312</v>
      </c>
      <c r="N47" s="1" t="s">
        <v>667</v>
      </c>
      <c r="O47" s="1" t="s">
        <v>1094</v>
      </c>
      <c r="P47" s="1" t="s">
        <v>667</v>
      </c>
      <c r="Q47" s="1" t="s">
        <v>31</v>
      </c>
    </row>
    <row r="48" spans="1:17" ht="12.75" hidden="1" customHeight="1" x14ac:dyDescent="0.2">
      <c r="A48" s="1" t="s">
        <v>1321</v>
      </c>
      <c r="B48" s="1" t="s">
        <v>1320</v>
      </c>
      <c r="C48" s="1" t="s">
        <v>24</v>
      </c>
      <c r="D48" s="1" t="s">
        <v>25</v>
      </c>
      <c r="E48" s="3">
        <v>15798.4</v>
      </c>
      <c r="F48" s="3">
        <v>21058</v>
      </c>
      <c r="G48" s="4">
        <v>25</v>
      </c>
      <c r="H48" s="3">
        <v>4514.9789099999998</v>
      </c>
      <c r="I48" s="3">
        <v>11283.42109</v>
      </c>
      <c r="J48" s="5">
        <v>71.421290067348593</v>
      </c>
      <c r="K48" s="1" t="s">
        <v>26</v>
      </c>
      <c r="L48" s="1" t="s">
        <v>27</v>
      </c>
      <c r="M48" s="1" t="s">
        <v>312</v>
      </c>
      <c r="N48" s="1" t="s">
        <v>667</v>
      </c>
      <c r="O48" s="1" t="s">
        <v>1094</v>
      </c>
      <c r="P48" s="1" t="s">
        <v>667</v>
      </c>
      <c r="Q48" s="1" t="s">
        <v>31</v>
      </c>
    </row>
    <row r="49" spans="1:17" ht="12.75" hidden="1" customHeight="1" x14ac:dyDescent="0.2">
      <c r="A49" s="1" t="s">
        <v>1319</v>
      </c>
      <c r="B49" s="1" t="s">
        <v>1318</v>
      </c>
      <c r="C49" s="1" t="s">
        <v>24</v>
      </c>
      <c r="D49" s="1" t="s">
        <v>25</v>
      </c>
      <c r="E49" s="3">
        <v>16301.81</v>
      </c>
      <c r="F49" s="3">
        <v>21729</v>
      </c>
      <c r="G49" s="4">
        <v>25</v>
      </c>
      <c r="H49" s="3">
        <v>4557.5330700000004</v>
      </c>
      <c r="I49" s="3">
        <v>11744.27693</v>
      </c>
      <c r="J49" s="5">
        <v>72.042778869340296</v>
      </c>
      <c r="K49" s="1" t="s">
        <v>26</v>
      </c>
      <c r="L49" s="1" t="s">
        <v>27</v>
      </c>
      <c r="M49" s="1" t="s">
        <v>312</v>
      </c>
      <c r="N49" s="1" t="s">
        <v>667</v>
      </c>
      <c r="O49" s="1" t="s">
        <v>1094</v>
      </c>
      <c r="P49" s="1" t="s">
        <v>667</v>
      </c>
      <c r="Q49" s="1" t="s">
        <v>31</v>
      </c>
    </row>
    <row r="50" spans="1:17" ht="12.75" hidden="1" customHeight="1" x14ac:dyDescent="0.2">
      <c r="A50" s="1" t="s">
        <v>1317</v>
      </c>
      <c r="B50" s="1" t="s">
        <v>1316</v>
      </c>
      <c r="C50" s="1" t="s">
        <v>24</v>
      </c>
      <c r="D50" s="1" t="s">
        <v>25</v>
      </c>
      <c r="E50" s="3">
        <v>18534.34</v>
      </c>
      <c r="F50" s="3">
        <v>24705</v>
      </c>
      <c r="G50" s="4">
        <v>25</v>
      </c>
      <c r="H50" s="3">
        <v>5001.12147</v>
      </c>
      <c r="I50" s="3">
        <v>13533.21853</v>
      </c>
      <c r="J50" s="5">
        <v>73.016997260220805</v>
      </c>
      <c r="K50" s="1" t="s">
        <v>26</v>
      </c>
      <c r="L50" s="1" t="s">
        <v>27</v>
      </c>
      <c r="M50" s="1" t="s">
        <v>312</v>
      </c>
      <c r="N50" s="1" t="s">
        <v>667</v>
      </c>
      <c r="O50" s="1" t="s">
        <v>1094</v>
      </c>
      <c r="P50" s="1" t="s">
        <v>667</v>
      </c>
      <c r="Q50" s="1" t="s">
        <v>31</v>
      </c>
    </row>
    <row r="51" spans="1:17" ht="12.75" hidden="1" customHeight="1" x14ac:dyDescent="0.2">
      <c r="A51" s="1" t="s">
        <v>1315</v>
      </c>
      <c r="B51" s="1" t="s">
        <v>1314</v>
      </c>
      <c r="C51" s="1" t="s">
        <v>24</v>
      </c>
      <c r="D51" s="1" t="s">
        <v>25</v>
      </c>
      <c r="E51" s="3">
        <v>14857.24</v>
      </c>
      <c r="F51" s="3">
        <v>19804</v>
      </c>
      <c r="G51" s="4">
        <v>25</v>
      </c>
      <c r="H51" s="3">
        <v>4258.8104700000004</v>
      </c>
      <c r="I51" s="3">
        <v>10598.429529999999</v>
      </c>
      <c r="J51" s="5">
        <v>71.335116953081496</v>
      </c>
      <c r="K51" s="1" t="s">
        <v>26</v>
      </c>
      <c r="L51" s="1" t="s">
        <v>27</v>
      </c>
      <c r="M51" s="1" t="s">
        <v>312</v>
      </c>
      <c r="N51" s="1" t="s">
        <v>667</v>
      </c>
      <c r="O51" s="1" t="s">
        <v>1094</v>
      </c>
      <c r="P51" s="1" t="s">
        <v>667</v>
      </c>
      <c r="Q51" s="1" t="s">
        <v>31</v>
      </c>
    </row>
    <row r="52" spans="1:17" ht="12.75" hidden="1" customHeight="1" x14ac:dyDescent="0.2">
      <c r="A52" s="1" t="s">
        <v>1313</v>
      </c>
      <c r="B52" s="1" t="s">
        <v>1312</v>
      </c>
      <c r="C52" s="1" t="s">
        <v>24</v>
      </c>
      <c r="D52" s="1" t="s">
        <v>25</v>
      </c>
      <c r="E52" s="3">
        <v>19037.75</v>
      </c>
      <c r="F52" s="3">
        <v>25376</v>
      </c>
      <c r="G52" s="4">
        <v>25</v>
      </c>
      <c r="H52" s="3">
        <v>5042.73603</v>
      </c>
      <c r="I52" s="3">
        <v>13995.01397</v>
      </c>
      <c r="J52" s="5">
        <v>73.511911701750506</v>
      </c>
      <c r="K52" s="1" t="s">
        <v>26</v>
      </c>
      <c r="L52" s="1" t="s">
        <v>27</v>
      </c>
      <c r="M52" s="1" t="s">
        <v>312</v>
      </c>
      <c r="N52" s="1" t="s">
        <v>667</v>
      </c>
      <c r="O52" s="1" t="s">
        <v>1094</v>
      </c>
      <c r="P52" s="1" t="s">
        <v>667</v>
      </c>
      <c r="Q52" s="1" t="s">
        <v>31</v>
      </c>
    </row>
    <row r="53" spans="1:17" ht="12.75" hidden="1" customHeight="1" x14ac:dyDescent="0.2">
      <c r="A53" s="1" t="s">
        <v>1311</v>
      </c>
      <c r="B53" s="1" t="s">
        <v>1310</v>
      </c>
      <c r="C53" s="1" t="s">
        <v>24</v>
      </c>
      <c r="D53" s="1" t="s">
        <v>25</v>
      </c>
      <c r="E53" s="3">
        <v>14353.82</v>
      </c>
      <c r="F53" s="3">
        <v>19133</v>
      </c>
      <c r="G53" s="4">
        <v>25</v>
      </c>
      <c r="H53" s="3">
        <v>4215.5780699999996</v>
      </c>
      <c r="I53" s="3">
        <v>10138.24193</v>
      </c>
      <c r="J53" s="5">
        <v>70.630967435846301</v>
      </c>
      <c r="K53" s="1" t="s">
        <v>26</v>
      </c>
      <c r="L53" s="1" t="s">
        <v>27</v>
      </c>
      <c r="M53" s="1" t="s">
        <v>312</v>
      </c>
      <c r="N53" s="1" t="s">
        <v>667</v>
      </c>
      <c r="O53" s="1" t="s">
        <v>1094</v>
      </c>
      <c r="P53" s="1" t="s">
        <v>667</v>
      </c>
      <c r="Q53" s="1" t="s">
        <v>31</v>
      </c>
    </row>
    <row r="54" spans="1:17" ht="12.75" hidden="1" customHeight="1" x14ac:dyDescent="0.2">
      <c r="A54" s="1" t="s">
        <v>1309</v>
      </c>
      <c r="B54" s="1" t="s">
        <v>1308</v>
      </c>
      <c r="C54" s="1" t="s">
        <v>24</v>
      </c>
      <c r="D54" s="1" t="s">
        <v>25</v>
      </c>
      <c r="E54" s="3">
        <v>10155.799999999999</v>
      </c>
      <c r="F54" s="3">
        <v>13537</v>
      </c>
      <c r="G54" s="4">
        <v>25</v>
      </c>
      <c r="H54" s="3">
        <v>3196.5391</v>
      </c>
      <c r="I54" s="3">
        <v>6959.2609000000002</v>
      </c>
      <c r="J54" s="5">
        <v>68.524989661080397</v>
      </c>
      <c r="K54" s="1" t="s">
        <v>26</v>
      </c>
      <c r="L54" s="1" t="s">
        <v>27</v>
      </c>
      <c r="M54" s="1" t="s">
        <v>312</v>
      </c>
      <c r="N54" s="1" t="s">
        <v>667</v>
      </c>
      <c r="O54" s="1" t="s">
        <v>1241</v>
      </c>
      <c r="P54" s="1" t="s">
        <v>667</v>
      </c>
      <c r="Q54" s="1" t="s">
        <v>31</v>
      </c>
    </row>
    <row r="55" spans="1:17" ht="12.75" hidden="1" customHeight="1" x14ac:dyDescent="0.2">
      <c r="A55" s="1" t="s">
        <v>1307</v>
      </c>
      <c r="B55" s="1" t="s">
        <v>1306</v>
      </c>
      <c r="C55" s="1" t="s">
        <v>24</v>
      </c>
      <c r="D55" s="1" t="s">
        <v>25</v>
      </c>
      <c r="E55" s="3">
        <v>15899.08</v>
      </c>
      <c r="F55" s="3">
        <v>21193</v>
      </c>
      <c r="G55" s="4">
        <v>25</v>
      </c>
      <c r="H55" s="3">
        <v>4691.89491</v>
      </c>
      <c r="I55" s="3">
        <v>11207.185090000001</v>
      </c>
      <c r="J55" s="5">
        <v>70.489519456471697</v>
      </c>
      <c r="K55" s="1" t="s">
        <v>26</v>
      </c>
      <c r="L55" s="1" t="s">
        <v>27</v>
      </c>
      <c r="M55" s="1" t="s">
        <v>312</v>
      </c>
      <c r="N55" s="1" t="s">
        <v>667</v>
      </c>
      <c r="O55" s="1" t="s">
        <v>1241</v>
      </c>
      <c r="P55" s="1" t="s">
        <v>667</v>
      </c>
      <c r="Q55" s="1" t="s">
        <v>31</v>
      </c>
    </row>
    <row r="56" spans="1:17" ht="12.75" hidden="1" customHeight="1" x14ac:dyDescent="0.2">
      <c r="A56" s="1" t="s">
        <v>1305</v>
      </c>
      <c r="B56" s="1" t="s">
        <v>1304</v>
      </c>
      <c r="C56" s="1" t="s">
        <v>24</v>
      </c>
      <c r="D56" s="1" t="s">
        <v>25</v>
      </c>
      <c r="E56" s="3">
        <v>18635.02</v>
      </c>
      <c r="F56" s="3">
        <v>24839</v>
      </c>
      <c r="G56" s="4">
        <v>25</v>
      </c>
      <c r="H56" s="3">
        <v>5194.1281099999997</v>
      </c>
      <c r="I56" s="3">
        <v>13440.891890000001</v>
      </c>
      <c r="J56" s="5">
        <v>72.127059106993201</v>
      </c>
      <c r="K56" s="1" t="s">
        <v>26</v>
      </c>
      <c r="L56" s="1" t="s">
        <v>27</v>
      </c>
      <c r="M56" s="1" t="s">
        <v>312</v>
      </c>
      <c r="N56" s="1" t="s">
        <v>667</v>
      </c>
      <c r="O56" s="1" t="s">
        <v>1241</v>
      </c>
      <c r="P56" s="1" t="s">
        <v>667</v>
      </c>
      <c r="Q56" s="1" t="s">
        <v>31</v>
      </c>
    </row>
    <row r="57" spans="1:17" ht="12.75" hidden="1" customHeight="1" x14ac:dyDescent="0.2">
      <c r="A57" s="1" t="s">
        <v>1303</v>
      </c>
      <c r="B57" s="1" t="s">
        <v>1302</v>
      </c>
      <c r="C57" s="1" t="s">
        <v>24</v>
      </c>
      <c r="D57" s="1" t="s">
        <v>25</v>
      </c>
      <c r="E57" s="3">
        <v>12440.86</v>
      </c>
      <c r="F57" s="3">
        <v>16583</v>
      </c>
      <c r="G57" s="4">
        <v>25</v>
      </c>
      <c r="H57" s="3">
        <v>3103.1488300000001</v>
      </c>
      <c r="I57" s="3">
        <v>9337.7111700000005</v>
      </c>
      <c r="J57" s="5">
        <v>75.056798083090698</v>
      </c>
      <c r="K57" s="1" t="s">
        <v>26</v>
      </c>
      <c r="L57" s="1" t="s">
        <v>27</v>
      </c>
      <c r="M57" s="1" t="s">
        <v>312</v>
      </c>
      <c r="N57" s="1" t="s">
        <v>667</v>
      </c>
      <c r="O57" s="1" t="s">
        <v>1241</v>
      </c>
      <c r="P57" s="1" t="s">
        <v>667</v>
      </c>
      <c r="Q57" s="1" t="s">
        <v>31</v>
      </c>
    </row>
    <row r="58" spans="1:17" ht="12.75" hidden="1" customHeight="1" x14ac:dyDescent="0.2">
      <c r="A58" s="1" t="s">
        <v>1301</v>
      </c>
      <c r="B58" s="1" t="s">
        <v>1300</v>
      </c>
      <c r="C58" s="1" t="s">
        <v>24</v>
      </c>
      <c r="D58" s="1" t="s">
        <v>25</v>
      </c>
      <c r="E58" s="3">
        <v>16621.37</v>
      </c>
      <c r="F58" s="3">
        <v>22155</v>
      </c>
      <c r="G58" s="4">
        <v>25</v>
      </c>
      <c r="H58" s="3">
        <v>4055.7141200000001</v>
      </c>
      <c r="I58" s="3">
        <v>12565.65588</v>
      </c>
      <c r="J58" s="5">
        <v>75.599399327492307</v>
      </c>
      <c r="K58" s="1" t="s">
        <v>26</v>
      </c>
      <c r="L58" s="1" t="s">
        <v>27</v>
      </c>
      <c r="M58" s="1" t="s">
        <v>312</v>
      </c>
      <c r="N58" s="1" t="s">
        <v>667</v>
      </c>
      <c r="O58" s="1" t="s">
        <v>1241</v>
      </c>
      <c r="P58" s="1" t="s">
        <v>667</v>
      </c>
      <c r="Q58" s="1" t="s">
        <v>31</v>
      </c>
    </row>
    <row r="59" spans="1:17" ht="12.75" hidden="1" customHeight="1" x14ac:dyDescent="0.2">
      <c r="A59" s="1" t="s">
        <v>1299</v>
      </c>
      <c r="B59" s="1" t="s">
        <v>1298</v>
      </c>
      <c r="C59" s="1" t="s">
        <v>24</v>
      </c>
      <c r="D59" s="1" t="s">
        <v>25</v>
      </c>
      <c r="E59" s="3">
        <v>13951.09</v>
      </c>
      <c r="F59" s="3">
        <v>18596</v>
      </c>
      <c r="G59" s="4">
        <v>25</v>
      </c>
      <c r="H59" s="3">
        <v>3814.7486399999998</v>
      </c>
      <c r="I59" s="3">
        <v>10136.34136</v>
      </c>
      <c r="J59" s="5">
        <v>72.656268148223504</v>
      </c>
      <c r="K59" s="1" t="s">
        <v>26</v>
      </c>
      <c r="L59" s="1" t="s">
        <v>27</v>
      </c>
      <c r="M59" s="1" t="s">
        <v>312</v>
      </c>
      <c r="N59" s="1" t="s">
        <v>667</v>
      </c>
      <c r="O59" s="1" t="s">
        <v>1241</v>
      </c>
      <c r="P59" s="1" t="s">
        <v>667</v>
      </c>
      <c r="Q59" s="1" t="s">
        <v>31</v>
      </c>
    </row>
    <row r="60" spans="1:17" ht="12.75" hidden="1" customHeight="1" x14ac:dyDescent="0.2">
      <c r="A60" s="1" t="s">
        <v>1297</v>
      </c>
      <c r="B60" s="1" t="s">
        <v>1296</v>
      </c>
      <c r="C60" s="1" t="s">
        <v>24</v>
      </c>
      <c r="D60" s="1" t="s">
        <v>25</v>
      </c>
      <c r="E60" s="3">
        <v>14454.51</v>
      </c>
      <c r="F60" s="3">
        <v>19267</v>
      </c>
      <c r="G60" s="4">
        <v>25</v>
      </c>
      <c r="H60" s="3">
        <v>3857.9810400000001</v>
      </c>
      <c r="I60" s="3">
        <v>10596.52896</v>
      </c>
      <c r="J60" s="5">
        <v>73.309499664810502</v>
      </c>
      <c r="K60" s="1" t="s">
        <v>26</v>
      </c>
      <c r="L60" s="1" t="s">
        <v>27</v>
      </c>
      <c r="M60" s="1" t="s">
        <v>312</v>
      </c>
      <c r="N60" s="1" t="s">
        <v>667</v>
      </c>
      <c r="O60" s="1" t="s">
        <v>1241</v>
      </c>
      <c r="P60" s="1" t="s">
        <v>667</v>
      </c>
      <c r="Q60" s="1" t="s">
        <v>31</v>
      </c>
    </row>
    <row r="61" spans="1:17" ht="12.75" hidden="1" customHeight="1" x14ac:dyDescent="0.2">
      <c r="A61" s="1" t="s">
        <v>1295</v>
      </c>
      <c r="B61" s="1" t="s">
        <v>1294</v>
      </c>
      <c r="C61" s="1" t="s">
        <v>24</v>
      </c>
      <c r="D61" s="1" t="s">
        <v>25</v>
      </c>
      <c r="E61" s="3">
        <v>18131.61</v>
      </c>
      <c r="F61" s="3">
        <v>24168</v>
      </c>
      <c r="G61" s="4">
        <v>25</v>
      </c>
      <c r="H61" s="3">
        <v>4602.4606800000001</v>
      </c>
      <c r="I61" s="3">
        <v>13529.14932</v>
      </c>
      <c r="J61" s="5">
        <v>74.616370636694697</v>
      </c>
      <c r="K61" s="1" t="s">
        <v>26</v>
      </c>
      <c r="L61" s="1" t="s">
        <v>27</v>
      </c>
      <c r="M61" s="1" t="s">
        <v>312</v>
      </c>
      <c r="N61" s="1" t="s">
        <v>667</v>
      </c>
      <c r="O61" s="1" t="s">
        <v>1241</v>
      </c>
      <c r="P61" s="1" t="s">
        <v>667</v>
      </c>
      <c r="Q61" s="1" t="s">
        <v>31</v>
      </c>
    </row>
    <row r="62" spans="1:17" ht="12.75" hidden="1" customHeight="1" x14ac:dyDescent="0.2">
      <c r="A62" s="1" t="s">
        <v>1293</v>
      </c>
      <c r="B62" s="1" t="s">
        <v>1292</v>
      </c>
      <c r="C62" s="1" t="s">
        <v>24</v>
      </c>
      <c r="D62" s="1" t="s">
        <v>25</v>
      </c>
      <c r="E62" s="3">
        <v>18635.02</v>
      </c>
      <c r="F62" s="3">
        <v>24839</v>
      </c>
      <c r="G62" s="4">
        <v>25</v>
      </c>
      <c r="H62" s="3">
        <v>4645.69308</v>
      </c>
      <c r="I62" s="3">
        <v>13989.32692</v>
      </c>
      <c r="J62" s="5">
        <v>75.070093404783094</v>
      </c>
      <c r="K62" s="1" t="s">
        <v>26</v>
      </c>
      <c r="L62" s="1" t="s">
        <v>27</v>
      </c>
      <c r="M62" s="1" t="s">
        <v>312</v>
      </c>
      <c r="N62" s="1" t="s">
        <v>667</v>
      </c>
      <c r="O62" s="1" t="s">
        <v>1241</v>
      </c>
      <c r="P62" s="1" t="s">
        <v>667</v>
      </c>
      <c r="Q62" s="1" t="s">
        <v>31</v>
      </c>
    </row>
    <row r="63" spans="1:17" ht="12.75" hidden="1" customHeight="1" x14ac:dyDescent="0.2">
      <c r="A63" s="1" t="s">
        <v>1291</v>
      </c>
      <c r="B63" s="1" t="s">
        <v>1290</v>
      </c>
      <c r="C63" s="1" t="s">
        <v>24</v>
      </c>
      <c r="D63" s="1" t="s">
        <v>25</v>
      </c>
      <c r="E63" s="3">
        <v>20867.54</v>
      </c>
      <c r="F63" s="3">
        <v>27815</v>
      </c>
      <c r="G63" s="4">
        <v>25</v>
      </c>
      <c r="H63" s="3">
        <v>5103.19751</v>
      </c>
      <c r="I63" s="3">
        <v>15764.342490000001</v>
      </c>
      <c r="J63" s="5">
        <v>75.544805425076504</v>
      </c>
      <c r="K63" s="1" t="s">
        <v>26</v>
      </c>
      <c r="L63" s="1" t="s">
        <v>27</v>
      </c>
      <c r="M63" s="1" t="s">
        <v>312</v>
      </c>
      <c r="N63" s="1" t="s">
        <v>667</v>
      </c>
      <c r="O63" s="1" t="s">
        <v>1241</v>
      </c>
      <c r="P63" s="1" t="s">
        <v>667</v>
      </c>
      <c r="Q63" s="1" t="s">
        <v>31</v>
      </c>
    </row>
    <row r="64" spans="1:17" ht="12.75" hidden="1" customHeight="1" x14ac:dyDescent="0.2">
      <c r="A64" s="1" t="s">
        <v>1289</v>
      </c>
      <c r="B64" s="1" t="s">
        <v>1288</v>
      </c>
      <c r="C64" s="1" t="s">
        <v>24</v>
      </c>
      <c r="D64" s="1" t="s">
        <v>25</v>
      </c>
      <c r="E64" s="3">
        <v>17190.439999999999</v>
      </c>
      <c r="F64" s="3">
        <v>22914</v>
      </c>
      <c r="G64" s="4">
        <v>25</v>
      </c>
      <c r="H64" s="3">
        <v>4496.6533099999997</v>
      </c>
      <c r="I64" s="3">
        <v>12693.786690000001</v>
      </c>
      <c r="J64" s="5">
        <v>73.842127892014403</v>
      </c>
      <c r="K64" s="1" t="s">
        <v>26</v>
      </c>
      <c r="L64" s="1" t="s">
        <v>27</v>
      </c>
      <c r="M64" s="1" t="s">
        <v>312</v>
      </c>
      <c r="N64" s="1" t="s">
        <v>667</v>
      </c>
      <c r="O64" s="1" t="s">
        <v>1241</v>
      </c>
      <c r="P64" s="1" t="s">
        <v>667</v>
      </c>
      <c r="Q64" s="1" t="s">
        <v>31</v>
      </c>
    </row>
    <row r="65" spans="1:17" ht="12.75" hidden="1" customHeight="1" x14ac:dyDescent="0.2">
      <c r="A65" s="1" t="s">
        <v>1287</v>
      </c>
      <c r="B65" s="1" t="s">
        <v>1286</v>
      </c>
      <c r="C65" s="1" t="s">
        <v>24</v>
      </c>
      <c r="D65" s="1" t="s">
        <v>25</v>
      </c>
      <c r="E65" s="3">
        <v>21370.959999999999</v>
      </c>
      <c r="F65" s="3">
        <v>28486</v>
      </c>
      <c r="G65" s="4">
        <v>25</v>
      </c>
      <c r="H65" s="3">
        <v>5281.4299099999998</v>
      </c>
      <c r="I65" s="3">
        <v>16089.53009</v>
      </c>
      <c r="J65" s="5">
        <v>75.286885053362099</v>
      </c>
      <c r="K65" s="1" t="s">
        <v>26</v>
      </c>
      <c r="L65" s="1" t="s">
        <v>27</v>
      </c>
      <c r="M65" s="1" t="s">
        <v>312</v>
      </c>
      <c r="N65" s="1" t="s">
        <v>667</v>
      </c>
      <c r="O65" s="1" t="s">
        <v>1241</v>
      </c>
      <c r="P65" s="1" t="s">
        <v>667</v>
      </c>
      <c r="Q65" s="1" t="s">
        <v>31</v>
      </c>
    </row>
    <row r="66" spans="1:17" ht="12.75" hidden="1" customHeight="1" x14ac:dyDescent="0.2">
      <c r="A66" s="1" t="s">
        <v>1285</v>
      </c>
      <c r="B66" s="1" t="s">
        <v>1284</v>
      </c>
      <c r="C66" s="1" t="s">
        <v>24</v>
      </c>
      <c r="D66" s="1" t="s">
        <v>25</v>
      </c>
      <c r="E66" s="3">
        <v>16687.03</v>
      </c>
      <c r="F66" s="3">
        <v>22243</v>
      </c>
      <c r="G66" s="4">
        <v>25</v>
      </c>
      <c r="H66" s="3">
        <v>4317.6541100000004</v>
      </c>
      <c r="I66" s="3">
        <v>12369.375889999999</v>
      </c>
      <c r="J66" s="5">
        <v>74.1256885737006</v>
      </c>
      <c r="K66" s="1" t="s">
        <v>26</v>
      </c>
      <c r="L66" s="1" t="s">
        <v>27</v>
      </c>
      <c r="M66" s="1" t="s">
        <v>312</v>
      </c>
      <c r="N66" s="1" t="s">
        <v>667</v>
      </c>
      <c r="O66" s="1" t="s">
        <v>1241</v>
      </c>
      <c r="P66" s="1" t="s">
        <v>667</v>
      </c>
      <c r="Q66" s="1" t="s">
        <v>31</v>
      </c>
    </row>
    <row r="67" spans="1:17" ht="12.75" hidden="1" customHeight="1" x14ac:dyDescent="0.2">
      <c r="A67" s="1" t="s">
        <v>1283</v>
      </c>
      <c r="B67" s="1" t="s">
        <v>1282</v>
      </c>
      <c r="C67" s="1" t="s">
        <v>24</v>
      </c>
      <c r="D67" s="1" t="s">
        <v>25</v>
      </c>
      <c r="E67" s="3">
        <v>16621.37</v>
      </c>
      <c r="F67" s="3">
        <v>22155</v>
      </c>
      <c r="G67" s="4">
        <v>25</v>
      </c>
      <c r="H67" s="3">
        <v>4182.6141200000002</v>
      </c>
      <c r="I67" s="3">
        <v>12438.755880000001</v>
      </c>
      <c r="J67" s="5">
        <v>74.835924355212597</v>
      </c>
      <c r="K67" s="1" t="s">
        <v>26</v>
      </c>
      <c r="L67" s="1" t="s">
        <v>27</v>
      </c>
      <c r="M67" s="1" t="s">
        <v>312</v>
      </c>
      <c r="N67" s="1" t="s">
        <v>667</v>
      </c>
      <c r="O67" s="1" t="s">
        <v>1241</v>
      </c>
      <c r="P67" s="1" t="s">
        <v>667</v>
      </c>
      <c r="Q67" s="1" t="s">
        <v>31</v>
      </c>
    </row>
    <row r="68" spans="1:17" ht="12.75" hidden="1" customHeight="1" x14ac:dyDescent="0.2">
      <c r="A68" s="1" t="s">
        <v>1281</v>
      </c>
      <c r="B68" s="1" t="s">
        <v>1280</v>
      </c>
      <c r="C68" s="1" t="s">
        <v>24</v>
      </c>
      <c r="D68" s="1" t="s">
        <v>25</v>
      </c>
      <c r="E68" s="3">
        <v>18131.61</v>
      </c>
      <c r="F68" s="3">
        <v>24168</v>
      </c>
      <c r="G68" s="4">
        <v>25</v>
      </c>
      <c r="H68" s="3">
        <v>4729.3606799999998</v>
      </c>
      <c r="I68" s="3">
        <v>13402.249320000001</v>
      </c>
      <c r="J68" s="5">
        <v>73.916487945637499</v>
      </c>
      <c r="K68" s="1" t="s">
        <v>26</v>
      </c>
      <c r="L68" s="1" t="s">
        <v>27</v>
      </c>
      <c r="M68" s="1" t="s">
        <v>312</v>
      </c>
      <c r="N68" s="1" t="s">
        <v>667</v>
      </c>
      <c r="O68" s="1" t="s">
        <v>1241</v>
      </c>
      <c r="P68" s="1" t="s">
        <v>667</v>
      </c>
      <c r="Q68" s="1" t="s">
        <v>31</v>
      </c>
    </row>
    <row r="69" spans="1:17" ht="12.75" hidden="1" customHeight="1" x14ac:dyDescent="0.2">
      <c r="A69" s="1" t="s">
        <v>1279</v>
      </c>
      <c r="B69" s="1" t="s">
        <v>1278</v>
      </c>
      <c r="C69" s="1" t="s">
        <v>24</v>
      </c>
      <c r="D69" s="1" t="s">
        <v>25</v>
      </c>
      <c r="E69" s="3">
        <v>20867.54</v>
      </c>
      <c r="F69" s="3">
        <v>27815</v>
      </c>
      <c r="G69" s="4">
        <v>25</v>
      </c>
      <c r="H69" s="3">
        <v>5230.0975099999996</v>
      </c>
      <c r="I69" s="3">
        <v>15637.442489999999</v>
      </c>
      <c r="J69" s="5">
        <v>74.936683911951306</v>
      </c>
      <c r="K69" s="1" t="s">
        <v>26</v>
      </c>
      <c r="L69" s="1" t="s">
        <v>27</v>
      </c>
      <c r="M69" s="1" t="s">
        <v>312</v>
      </c>
      <c r="N69" s="1" t="s">
        <v>667</v>
      </c>
      <c r="O69" s="1" t="s">
        <v>1241</v>
      </c>
      <c r="P69" s="1" t="s">
        <v>667</v>
      </c>
      <c r="Q69" s="1" t="s">
        <v>31</v>
      </c>
    </row>
    <row r="70" spans="1:17" ht="12.75" hidden="1" customHeight="1" x14ac:dyDescent="0.2">
      <c r="A70" s="1" t="s">
        <v>1277</v>
      </c>
      <c r="B70" s="1" t="s">
        <v>1276</v>
      </c>
      <c r="C70" s="1" t="s">
        <v>24</v>
      </c>
      <c r="D70" s="1" t="s">
        <v>25</v>
      </c>
      <c r="E70" s="3">
        <v>8750.6200000000008</v>
      </c>
      <c r="F70" s="3">
        <v>11664</v>
      </c>
      <c r="G70" s="4">
        <v>25</v>
      </c>
      <c r="H70" s="3">
        <v>3176.2047400000001</v>
      </c>
      <c r="I70" s="3">
        <v>5574.4152599999998</v>
      </c>
      <c r="J70" s="5">
        <v>63.703089152540102</v>
      </c>
      <c r="K70" s="1" t="s">
        <v>26</v>
      </c>
      <c r="L70" s="1" t="s">
        <v>27</v>
      </c>
      <c r="M70" s="1" t="s">
        <v>312</v>
      </c>
      <c r="N70" s="1" t="s">
        <v>667</v>
      </c>
      <c r="O70" s="1" t="s">
        <v>1241</v>
      </c>
      <c r="P70" s="1" t="s">
        <v>667</v>
      </c>
      <c r="Q70" s="1" t="s">
        <v>31</v>
      </c>
    </row>
    <row r="71" spans="1:17" ht="12.75" hidden="1" customHeight="1" x14ac:dyDescent="0.2">
      <c r="A71" s="1" t="s">
        <v>1275</v>
      </c>
      <c r="B71" s="1" t="s">
        <v>1274</v>
      </c>
      <c r="C71" s="1" t="s">
        <v>24</v>
      </c>
      <c r="D71" s="1" t="s">
        <v>25</v>
      </c>
      <c r="E71" s="3">
        <v>10260.86</v>
      </c>
      <c r="F71" s="3">
        <v>13677</v>
      </c>
      <c r="G71" s="4">
        <v>25</v>
      </c>
      <c r="H71" s="3">
        <v>3634.0045500000001</v>
      </c>
      <c r="I71" s="3">
        <v>6626.85545</v>
      </c>
      <c r="J71" s="5">
        <v>64.583820946782197</v>
      </c>
      <c r="K71" s="1" t="s">
        <v>26</v>
      </c>
      <c r="L71" s="1" t="s">
        <v>27</v>
      </c>
      <c r="M71" s="1" t="s">
        <v>312</v>
      </c>
      <c r="N71" s="1" t="s">
        <v>667</v>
      </c>
      <c r="O71" s="1" t="s">
        <v>1241</v>
      </c>
      <c r="P71" s="1" t="s">
        <v>667</v>
      </c>
      <c r="Q71" s="1" t="s">
        <v>31</v>
      </c>
    </row>
    <row r="72" spans="1:17" ht="12.75" hidden="1" customHeight="1" x14ac:dyDescent="0.2">
      <c r="A72" s="1" t="s">
        <v>1273</v>
      </c>
      <c r="B72" s="1" t="s">
        <v>1272</v>
      </c>
      <c r="C72" s="1" t="s">
        <v>24</v>
      </c>
      <c r="D72" s="1" t="s">
        <v>25</v>
      </c>
      <c r="E72" s="3">
        <v>10983.15</v>
      </c>
      <c r="F72" s="3">
        <v>14640</v>
      </c>
      <c r="G72" s="4">
        <v>25</v>
      </c>
      <c r="H72" s="3">
        <v>3101.8613500000001</v>
      </c>
      <c r="I72" s="3">
        <v>7881.2886500000004</v>
      </c>
      <c r="J72" s="5">
        <v>71.757998843683296</v>
      </c>
      <c r="K72" s="1" t="s">
        <v>26</v>
      </c>
      <c r="L72" s="1" t="s">
        <v>27</v>
      </c>
      <c r="M72" s="1" t="s">
        <v>312</v>
      </c>
      <c r="N72" s="1" t="s">
        <v>667</v>
      </c>
      <c r="O72" s="1" t="s">
        <v>1241</v>
      </c>
      <c r="P72" s="1" t="s">
        <v>667</v>
      </c>
      <c r="Q72" s="1" t="s">
        <v>31</v>
      </c>
    </row>
    <row r="73" spans="1:17" ht="12.75" hidden="1" customHeight="1" x14ac:dyDescent="0.2">
      <c r="A73" s="1" t="s">
        <v>1271</v>
      </c>
      <c r="B73" s="1" t="s">
        <v>1270</v>
      </c>
      <c r="C73" s="1" t="s">
        <v>24</v>
      </c>
      <c r="D73" s="1" t="s">
        <v>25</v>
      </c>
      <c r="E73" s="3">
        <v>12493.39</v>
      </c>
      <c r="F73" s="3">
        <v>16653</v>
      </c>
      <c r="G73" s="4">
        <v>25</v>
      </c>
      <c r="H73" s="3">
        <v>3815.2107599999999</v>
      </c>
      <c r="I73" s="3">
        <v>8678.1792399999995</v>
      </c>
      <c r="J73" s="5">
        <v>69.462165513123296</v>
      </c>
      <c r="K73" s="1" t="s">
        <v>26</v>
      </c>
      <c r="L73" s="1" t="s">
        <v>27</v>
      </c>
      <c r="M73" s="1" t="s">
        <v>312</v>
      </c>
      <c r="N73" s="1" t="s">
        <v>667</v>
      </c>
      <c r="O73" s="1" t="s">
        <v>1241</v>
      </c>
      <c r="P73" s="1" t="s">
        <v>667</v>
      </c>
      <c r="Q73" s="1" t="s">
        <v>31</v>
      </c>
    </row>
    <row r="74" spans="1:17" ht="12.75" hidden="1" customHeight="1" x14ac:dyDescent="0.2">
      <c r="A74" s="1" t="s">
        <v>1269</v>
      </c>
      <c r="B74" s="1" t="s">
        <v>1268</v>
      </c>
      <c r="C74" s="1" t="s">
        <v>24</v>
      </c>
      <c r="D74" s="1" t="s">
        <v>25</v>
      </c>
      <c r="E74" s="3">
        <v>16673.900000000001</v>
      </c>
      <c r="F74" s="3">
        <v>22225</v>
      </c>
      <c r="G74" s="4">
        <v>25</v>
      </c>
      <c r="H74" s="3">
        <v>4602.9228000000003</v>
      </c>
      <c r="I74" s="3">
        <v>12070.977199999999</v>
      </c>
      <c r="J74" s="5">
        <v>72.3944440112991</v>
      </c>
      <c r="K74" s="1" t="s">
        <v>26</v>
      </c>
      <c r="L74" s="1" t="s">
        <v>27</v>
      </c>
      <c r="M74" s="1" t="s">
        <v>312</v>
      </c>
      <c r="N74" s="1" t="s">
        <v>667</v>
      </c>
      <c r="O74" s="1" t="s">
        <v>1241</v>
      </c>
      <c r="P74" s="1" t="s">
        <v>667</v>
      </c>
      <c r="Q74" s="1" t="s">
        <v>31</v>
      </c>
    </row>
    <row r="75" spans="1:17" ht="12.75" hidden="1" customHeight="1" x14ac:dyDescent="0.2">
      <c r="A75" s="1" t="s">
        <v>1267</v>
      </c>
      <c r="B75" s="1" t="s">
        <v>1266</v>
      </c>
      <c r="C75" s="1" t="s">
        <v>24</v>
      </c>
      <c r="D75" s="1" t="s">
        <v>25</v>
      </c>
      <c r="E75" s="3">
        <v>19409.84</v>
      </c>
      <c r="F75" s="3">
        <v>25872</v>
      </c>
      <c r="G75" s="4">
        <v>25</v>
      </c>
      <c r="H75" s="3">
        <v>5103.6596300000001</v>
      </c>
      <c r="I75" s="3">
        <v>14306.18037</v>
      </c>
      <c r="J75" s="5">
        <v>73.705812979396001</v>
      </c>
      <c r="K75" s="1" t="s">
        <v>26</v>
      </c>
      <c r="L75" s="1" t="s">
        <v>27</v>
      </c>
      <c r="M75" s="1" t="s">
        <v>312</v>
      </c>
      <c r="N75" s="1" t="s">
        <v>667</v>
      </c>
      <c r="O75" s="1" t="s">
        <v>1241</v>
      </c>
      <c r="P75" s="1" t="s">
        <v>667</v>
      </c>
      <c r="Q75" s="1" t="s">
        <v>31</v>
      </c>
    </row>
    <row r="76" spans="1:17" ht="12.75" hidden="1" customHeight="1" x14ac:dyDescent="0.2">
      <c r="A76" s="1" t="s">
        <v>1265</v>
      </c>
      <c r="B76" s="1" t="s">
        <v>1264</v>
      </c>
      <c r="C76" s="1" t="s">
        <v>24</v>
      </c>
      <c r="D76" s="1" t="s">
        <v>25</v>
      </c>
      <c r="E76" s="3">
        <v>15732.74</v>
      </c>
      <c r="F76" s="3">
        <v>20971</v>
      </c>
      <c r="G76" s="4">
        <v>25</v>
      </c>
      <c r="H76" s="3">
        <v>4361.7374300000001</v>
      </c>
      <c r="I76" s="3">
        <v>11371.002570000001</v>
      </c>
      <c r="J76" s="5">
        <v>72.276047083978995</v>
      </c>
      <c r="K76" s="1" t="s">
        <v>26</v>
      </c>
      <c r="L76" s="1" t="s">
        <v>27</v>
      </c>
      <c r="M76" s="1" t="s">
        <v>312</v>
      </c>
      <c r="N76" s="1" t="s">
        <v>667</v>
      </c>
      <c r="O76" s="1" t="s">
        <v>1241</v>
      </c>
      <c r="P76" s="1" t="s">
        <v>667</v>
      </c>
      <c r="Q76" s="1" t="s">
        <v>31</v>
      </c>
    </row>
    <row r="77" spans="1:17" ht="12.75" hidden="1" customHeight="1" x14ac:dyDescent="0.2">
      <c r="A77" s="1" t="s">
        <v>1263</v>
      </c>
      <c r="B77" s="1" t="s">
        <v>1262</v>
      </c>
      <c r="C77" s="1" t="s">
        <v>24</v>
      </c>
      <c r="D77" s="1" t="s">
        <v>25</v>
      </c>
      <c r="E77" s="3">
        <v>19992.04</v>
      </c>
      <c r="F77" s="3">
        <v>26648</v>
      </c>
      <c r="G77" s="4">
        <v>25</v>
      </c>
      <c r="H77" s="3">
        <v>5000.6473500000002</v>
      </c>
      <c r="I77" s="3">
        <v>14991.39265</v>
      </c>
      <c r="J77" s="5">
        <v>74.986807999583803</v>
      </c>
      <c r="K77" s="1" t="s">
        <v>26</v>
      </c>
      <c r="L77" s="1" t="s">
        <v>27</v>
      </c>
      <c r="M77" s="1" t="s">
        <v>312</v>
      </c>
      <c r="N77" s="1" t="s">
        <v>667</v>
      </c>
      <c r="O77" s="1" t="s">
        <v>1094</v>
      </c>
      <c r="P77" s="1" t="s">
        <v>667</v>
      </c>
      <c r="Q77" s="1" t="s">
        <v>31</v>
      </c>
    </row>
    <row r="78" spans="1:17" ht="12.75" hidden="1" customHeight="1" x14ac:dyDescent="0.2">
      <c r="A78" s="1" t="s">
        <v>1261</v>
      </c>
      <c r="B78" s="1" t="s">
        <v>1260</v>
      </c>
      <c r="C78" s="1" t="s">
        <v>24</v>
      </c>
      <c r="D78" s="1" t="s">
        <v>25</v>
      </c>
      <c r="E78" s="3">
        <v>19286.439999999999</v>
      </c>
      <c r="F78" s="3">
        <v>26648</v>
      </c>
      <c r="G78" s="4">
        <v>28</v>
      </c>
      <c r="H78" s="3">
        <v>5127.5473499999998</v>
      </c>
      <c r="I78" s="3">
        <v>14158.89265</v>
      </c>
      <c r="J78" s="5">
        <v>73.413717876394003</v>
      </c>
      <c r="K78" s="1" t="s">
        <v>26</v>
      </c>
      <c r="L78" s="1" t="s">
        <v>27</v>
      </c>
      <c r="M78" s="1" t="s">
        <v>312</v>
      </c>
      <c r="N78" s="1" t="s">
        <v>667</v>
      </c>
      <c r="O78" s="1" t="s">
        <v>1094</v>
      </c>
      <c r="P78" s="1" t="s">
        <v>667</v>
      </c>
      <c r="Q78" s="1" t="s">
        <v>31</v>
      </c>
    </row>
    <row r="79" spans="1:17" ht="12.75" hidden="1" customHeight="1" x14ac:dyDescent="0.2">
      <c r="A79" s="1" t="s">
        <v>1259</v>
      </c>
      <c r="B79" s="1" t="s">
        <v>1258</v>
      </c>
      <c r="C79" s="1" t="s">
        <v>24</v>
      </c>
      <c r="D79" s="1" t="s">
        <v>25</v>
      </c>
      <c r="E79" s="3">
        <v>34855.85</v>
      </c>
      <c r="F79" s="3">
        <v>46195</v>
      </c>
      <c r="G79" s="4">
        <v>25</v>
      </c>
      <c r="H79" s="3">
        <v>5939.65391</v>
      </c>
      <c r="I79" s="3">
        <v>28916.196090000001</v>
      </c>
      <c r="J79" s="5">
        <v>82.959377235098302</v>
      </c>
      <c r="K79" s="1" t="s">
        <v>26</v>
      </c>
      <c r="L79" s="1" t="s">
        <v>27</v>
      </c>
      <c r="M79" s="1" t="s">
        <v>312</v>
      </c>
      <c r="N79" s="1" t="s">
        <v>1251</v>
      </c>
      <c r="O79" s="1" t="s">
        <v>1250</v>
      </c>
      <c r="P79" s="1" t="s">
        <v>243</v>
      </c>
      <c r="Q79" s="1" t="s">
        <v>31</v>
      </c>
    </row>
    <row r="80" spans="1:17" ht="12.75" hidden="1" customHeight="1" x14ac:dyDescent="0.2">
      <c r="A80" s="1" t="s">
        <v>1257</v>
      </c>
      <c r="B80" s="1" t="s">
        <v>1256</v>
      </c>
      <c r="C80" s="1" t="s">
        <v>24</v>
      </c>
      <c r="D80" s="1" t="s">
        <v>25</v>
      </c>
      <c r="E80" s="3">
        <v>36515.85</v>
      </c>
      <c r="F80" s="3">
        <v>48395</v>
      </c>
      <c r="G80" s="4">
        <v>25</v>
      </c>
      <c r="H80" s="3">
        <v>6182.65391</v>
      </c>
      <c r="I80" s="3">
        <v>30333.196090000001</v>
      </c>
      <c r="J80" s="5">
        <v>83.068574577888796</v>
      </c>
      <c r="K80" s="1" t="s">
        <v>26</v>
      </c>
      <c r="L80" s="1" t="s">
        <v>27</v>
      </c>
      <c r="M80" s="1" t="s">
        <v>312</v>
      </c>
      <c r="N80" s="1" t="s">
        <v>1251</v>
      </c>
      <c r="O80" s="1" t="s">
        <v>1250</v>
      </c>
      <c r="P80" s="1" t="s">
        <v>243</v>
      </c>
      <c r="Q80" s="1" t="s">
        <v>31</v>
      </c>
    </row>
    <row r="81" spans="1:17" ht="12.75" hidden="1" customHeight="1" x14ac:dyDescent="0.2">
      <c r="A81" s="1" t="s">
        <v>1255</v>
      </c>
      <c r="B81" s="1" t="s">
        <v>1254</v>
      </c>
      <c r="C81" s="1" t="s">
        <v>24</v>
      </c>
      <c r="D81" s="1" t="s">
        <v>25</v>
      </c>
      <c r="E81" s="3">
        <v>38175.85</v>
      </c>
      <c r="F81" s="3">
        <v>50595</v>
      </c>
      <c r="G81" s="4">
        <v>25</v>
      </c>
      <c r="H81" s="3">
        <v>6182.65391</v>
      </c>
      <c r="I81" s="3">
        <v>31993.196090000001</v>
      </c>
      <c r="J81" s="5">
        <v>83.804803534171498</v>
      </c>
      <c r="K81" s="1" t="s">
        <v>26</v>
      </c>
      <c r="L81" s="1" t="s">
        <v>27</v>
      </c>
      <c r="M81" s="1" t="s">
        <v>312</v>
      </c>
      <c r="N81" s="1" t="s">
        <v>1251</v>
      </c>
      <c r="O81" s="1" t="s">
        <v>1250</v>
      </c>
      <c r="P81" s="1" t="s">
        <v>243</v>
      </c>
      <c r="Q81" s="1" t="s">
        <v>31</v>
      </c>
    </row>
    <row r="82" spans="1:17" ht="12.75" hidden="1" customHeight="1" x14ac:dyDescent="0.2">
      <c r="A82" s="1" t="s">
        <v>1253</v>
      </c>
      <c r="B82" s="1" t="s">
        <v>1252</v>
      </c>
      <c r="C82" s="1" t="s">
        <v>24</v>
      </c>
      <c r="D82" s="1" t="s">
        <v>25</v>
      </c>
      <c r="E82" s="3">
        <v>34606.85</v>
      </c>
      <c r="F82" s="3">
        <v>45865</v>
      </c>
      <c r="G82" s="4">
        <v>25</v>
      </c>
      <c r="H82" s="3">
        <v>6151.9387100000004</v>
      </c>
      <c r="I82" s="3">
        <v>28454.91129</v>
      </c>
      <c r="J82" s="5">
        <v>82.223349683660899</v>
      </c>
      <c r="K82" s="1" t="s">
        <v>26</v>
      </c>
      <c r="L82" s="1" t="s">
        <v>27</v>
      </c>
      <c r="M82" s="1" t="s">
        <v>312</v>
      </c>
      <c r="N82" s="1" t="s">
        <v>1251</v>
      </c>
      <c r="O82" s="1" t="s">
        <v>1250</v>
      </c>
      <c r="P82" s="1" t="s">
        <v>243</v>
      </c>
      <c r="Q82" s="1" t="s">
        <v>31</v>
      </c>
    </row>
    <row r="83" spans="1:17" ht="12.75" hidden="1" customHeight="1" x14ac:dyDescent="0.2">
      <c r="A83" s="1" t="s">
        <v>1249</v>
      </c>
      <c r="B83" s="1" t="s">
        <v>1248</v>
      </c>
      <c r="C83" s="1" t="s">
        <v>24</v>
      </c>
      <c r="D83" s="1" t="s">
        <v>25</v>
      </c>
      <c r="E83" s="3">
        <v>7004</v>
      </c>
      <c r="F83" s="3">
        <v>9336</v>
      </c>
      <c r="G83" s="4">
        <v>25</v>
      </c>
      <c r="H83" s="3">
        <v>5001.1203500000001</v>
      </c>
      <c r="I83" s="3">
        <v>2002.8796500000001</v>
      </c>
      <c r="J83" s="5">
        <v>28.5962257281553</v>
      </c>
      <c r="K83" s="1" t="s">
        <v>26</v>
      </c>
      <c r="L83" s="1" t="s">
        <v>27</v>
      </c>
      <c r="M83" s="1" t="s">
        <v>312</v>
      </c>
      <c r="N83" s="1" t="s">
        <v>667</v>
      </c>
      <c r="O83" s="1" t="s">
        <v>1094</v>
      </c>
      <c r="P83" s="1" t="s">
        <v>667</v>
      </c>
      <c r="Q83" s="1" t="s">
        <v>31</v>
      </c>
    </row>
    <row r="84" spans="1:17" ht="12.75" hidden="1" customHeight="1" x14ac:dyDescent="0.2">
      <c r="A84" s="1" t="s">
        <v>1247</v>
      </c>
      <c r="B84" s="1" t="s">
        <v>1246</v>
      </c>
      <c r="C84" s="1" t="s">
        <v>24</v>
      </c>
      <c r="D84" s="1" t="s">
        <v>25</v>
      </c>
      <c r="E84" s="3">
        <v>6800</v>
      </c>
      <c r="F84" s="3">
        <v>9064</v>
      </c>
      <c r="G84" s="4">
        <v>25</v>
      </c>
      <c r="H84" s="3">
        <v>4059.7965100000001</v>
      </c>
      <c r="I84" s="3">
        <v>2740.2034899999999</v>
      </c>
      <c r="J84" s="5">
        <v>40.297110147058802</v>
      </c>
      <c r="K84" s="1" t="s">
        <v>26</v>
      </c>
      <c r="L84" s="1" t="s">
        <v>27</v>
      </c>
      <c r="M84" s="1" t="s">
        <v>312</v>
      </c>
      <c r="N84" s="1" t="s">
        <v>667</v>
      </c>
      <c r="O84" s="1" t="s">
        <v>1241</v>
      </c>
      <c r="P84" s="1" t="s">
        <v>667</v>
      </c>
      <c r="Q84" s="1" t="s">
        <v>31</v>
      </c>
    </row>
    <row r="85" spans="1:17" ht="12.75" hidden="1" customHeight="1" x14ac:dyDescent="0.2">
      <c r="A85" s="1" t="s">
        <v>1245</v>
      </c>
      <c r="B85" s="1" t="s">
        <v>1244</v>
      </c>
      <c r="C85" s="1" t="s">
        <v>24</v>
      </c>
      <c r="D85" s="1" t="s">
        <v>25</v>
      </c>
      <c r="E85" s="3">
        <v>7110.25</v>
      </c>
      <c r="F85" s="3">
        <v>9478</v>
      </c>
      <c r="G85" s="4">
        <v>25</v>
      </c>
      <c r="H85" s="3">
        <v>4254.2787500000004</v>
      </c>
      <c r="I85" s="3">
        <v>2855.9712500000001</v>
      </c>
      <c r="J85" s="5">
        <v>40.166959670897597</v>
      </c>
      <c r="K85" s="1" t="s">
        <v>26</v>
      </c>
      <c r="L85" s="1" t="s">
        <v>27</v>
      </c>
      <c r="M85" s="1" t="s">
        <v>312</v>
      </c>
      <c r="N85" s="1" t="s">
        <v>667</v>
      </c>
      <c r="O85" s="1" t="s">
        <v>1094</v>
      </c>
      <c r="P85" s="1" t="s">
        <v>667</v>
      </c>
      <c r="Q85" s="1" t="s">
        <v>31</v>
      </c>
    </row>
    <row r="86" spans="1:17" ht="12.75" hidden="1" customHeight="1" x14ac:dyDescent="0.2">
      <c r="A86" s="1" t="s">
        <v>1243</v>
      </c>
      <c r="B86" s="1" t="s">
        <v>1242</v>
      </c>
      <c r="C86" s="1" t="s">
        <v>24</v>
      </c>
      <c r="D86" s="1" t="s">
        <v>25</v>
      </c>
      <c r="E86" s="3">
        <v>7323.56</v>
      </c>
      <c r="F86" s="3">
        <v>9762</v>
      </c>
      <c r="G86" s="4">
        <v>25</v>
      </c>
      <c r="H86" s="3">
        <v>4356.8289100000002</v>
      </c>
      <c r="I86" s="3">
        <v>2966.7310900000002</v>
      </c>
      <c r="J86" s="5">
        <v>40.509411952656897</v>
      </c>
      <c r="K86" s="1" t="s">
        <v>26</v>
      </c>
      <c r="L86" s="1" t="s">
        <v>27</v>
      </c>
      <c r="M86" s="1" t="s">
        <v>312</v>
      </c>
      <c r="N86" s="1" t="s">
        <v>667</v>
      </c>
      <c r="O86" s="1" t="s">
        <v>1241</v>
      </c>
      <c r="P86" s="1" t="s">
        <v>667</v>
      </c>
      <c r="Q86" s="1" t="s">
        <v>31</v>
      </c>
    </row>
    <row r="87" spans="1:17" ht="12.75" hidden="1" customHeight="1" x14ac:dyDescent="0.2">
      <c r="A87" s="1" t="s">
        <v>1240</v>
      </c>
      <c r="B87" s="1" t="s">
        <v>1239</v>
      </c>
      <c r="C87" s="1" t="s">
        <v>24</v>
      </c>
      <c r="D87" s="1" t="s">
        <v>25</v>
      </c>
      <c r="E87" s="3">
        <v>14583.7</v>
      </c>
      <c r="F87" s="3">
        <v>19564</v>
      </c>
      <c r="G87" s="4">
        <v>25</v>
      </c>
      <c r="H87" s="3">
        <v>4707.7830199999999</v>
      </c>
      <c r="I87" s="3">
        <v>9875.91698</v>
      </c>
      <c r="J87" s="5">
        <v>67.718870931245206</v>
      </c>
      <c r="K87" s="1" t="s">
        <v>26</v>
      </c>
      <c r="L87" s="1" t="s">
        <v>27</v>
      </c>
      <c r="M87" s="1" t="s">
        <v>312</v>
      </c>
      <c r="N87" s="1" t="s">
        <v>261</v>
      </c>
      <c r="O87" s="1" t="s">
        <v>1094</v>
      </c>
      <c r="P87" s="1" t="s">
        <v>261</v>
      </c>
      <c r="Q87" s="1" t="s">
        <v>31</v>
      </c>
    </row>
    <row r="88" spans="1:17" ht="12.75" hidden="1" customHeight="1" x14ac:dyDescent="0.2">
      <c r="A88" s="1" t="s">
        <v>1238</v>
      </c>
      <c r="B88" s="1" t="s">
        <v>1237</v>
      </c>
      <c r="C88" s="1" t="s">
        <v>24</v>
      </c>
      <c r="D88" s="1" t="s">
        <v>25</v>
      </c>
      <c r="E88" s="3">
        <v>21545.5</v>
      </c>
      <c r="F88" s="3">
        <v>28903</v>
      </c>
      <c r="G88" s="4">
        <v>25</v>
      </c>
      <c r="H88" s="3">
        <v>5686.6231399999997</v>
      </c>
      <c r="I88" s="3">
        <v>15858.87686</v>
      </c>
      <c r="J88" s="5">
        <v>73.606446172054504</v>
      </c>
      <c r="K88" s="1" t="s">
        <v>26</v>
      </c>
      <c r="L88" s="1" t="s">
        <v>27</v>
      </c>
      <c r="M88" s="1" t="s">
        <v>312</v>
      </c>
      <c r="N88" s="1" t="s">
        <v>261</v>
      </c>
      <c r="O88" s="1" t="s">
        <v>1094</v>
      </c>
      <c r="P88" s="1" t="s">
        <v>261</v>
      </c>
      <c r="Q88" s="1" t="s">
        <v>31</v>
      </c>
    </row>
    <row r="89" spans="1:17" ht="12.75" hidden="1" customHeight="1" x14ac:dyDescent="0.2">
      <c r="A89" s="1" t="s">
        <v>1236</v>
      </c>
      <c r="B89" s="1" t="s">
        <v>1119</v>
      </c>
      <c r="C89" s="1" t="s">
        <v>24</v>
      </c>
      <c r="D89" s="1" t="s">
        <v>25</v>
      </c>
      <c r="E89" s="3">
        <v>24616.400000000001</v>
      </c>
      <c r="F89" s="3">
        <v>33022</v>
      </c>
      <c r="G89" s="4">
        <v>25</v>
      </c>
      <c r="H89" s="3">
        <v>5744.8405400000001</v>
      </c>
      <c r="I89" s="3">
        <v>18871.55946</v>
      </c>
      <c r="J89" s="5">
        <v>76.662547976146001</v>
      </c>
      <c r="K89" s="1" t="s">
        <v>26</v>
      </c>
      <c r="L89" s="1" t="s">
        <v>27</v>
      </c>
      <c r="M89" s="1" t="s">
        <v>312</v>
      </c>
      <c r="N89" s="1" t="s">
        <v>261</v>
      </c>
      <c r="O89" s="1" t="s">
        <v>1094</v>
      </c>
      <c r="P89" s="1" t="s">
        <v>261</v>
      </c>
      <c r="Q89" s="1" t="s">
        <v>31</v>
      </c>
    </row>
    <row r="90" spans="1:17" ht="12.75" hidden="1" customHeight="1" x14ac:dyDescent="0.2">
      <c r="A90" s="1" t="s">
        <v>1235</v>
      </c>
      <c r="B90" s="1" t="s">
        <v>1234</v>
      </c>
      <c r="C90" s="1" t="s">
        <v>24</v>
      </c>
      <c r="D90" s="1" t="s">
        <v>25</v>
      </c>
      <c r="E90" s="3">
        <v>23796.400000000001</v>
      </c>
      <c r="F90" s="3">
        <v>31922</v>
      </c>
      <c r="G90" s="4">
        <v>25</v>
      </c>
      <c r="H90" s="3">
        <v>5686.6231399999997</v>
      </c>
      <c r="I90" s="3">
        <v>18109.776860000002</v>
      </c>
      <c r="J90" s="5">
        <v>76.1030107915483</v>
      </c>
      <c r="K90" s="1" t="s">
        <v>26</v>
      </c>
      <c r="L90" s="1" t="s">
        <v>27</v>
      </c>
      <c r="M90" s="1" t="s">
        <v>312</v>
      </c>
      <c r="N90" s="1" t="s">
        <v>261</v>
      </c>
      <c r="O90" s="1" t="s">
        <v>1094</v>
      </c>
      <c r="P90" s="1" t="s">
        <v>261</v>
      </c>
      <c r="Q90" s="1" t="s">
        <v>31</v>
      </c>
    </row>
    <row r="91" spans="1:17" ht="12.75" hidden="1" customHeight="1" x14ac:dyDescent="0.2">
      <c r="A91" s="1" t="s">
        <v>1233</v>
      </c>
      <c r="B91" s="1" t="s">
        <v>1232</v>
      </c>
      <c r="C91" s="1" t="s">
        <v>24</v>
      </c>
      <c r="D91" s="1" t="s">
        <v>25</v>
      </c>
      <c r="E91" s="3">
        <v>21631.599999999999</v>
      </c>
      <c r="F91" s="3">
        <v>29018</v>
      </c>
      <c r="G91" s="4">
        <v>25</v>
      </c>
      <c r="H91" s="3">
        <v>5091.2202200000002</v>
      </c>
      <c r="I91" s="3">
        <v>16540.379779999999</v>
      </c>
      <c r="J91" s="5">
        <v>76.463968361101294</v>
      </c>
      <c r="K91" s="1" t="s">
        <v>26</v>
      </c>
      <c r="L91" s="1" t="s">
        <v>27</v>
      </c>
      <c r="M91" s="1" t="s">
        <v>312</v>
      </c>
      <c r="N91" s="1" t="s">
        <v>261</v>
      </c>
      <c r="O91" s="1" t="s">
        <v>1094</v>
      </c>
      <c r="P91" s="1" t="s">
        <v>261</v>
      </c>
      <c r="Q91" s="1" t="s">
        <v>31</v>
      </c>
    </row>
    <row r="92" spans="1:17" ht="12.75" hidden="1" customHeight="1" x14ac:dyDescent="0.2">
      <c r="A92" s="1" t="s">
        <v>1231</v>
      </c>
      <c r="B92" s="1" t="s">
        <v>1230</v>
      </c>
      <c r="C92" s="1" t="s">
        <v>24</v>
      </c>
      <c r="D92" s="1" t="s">
        <v>25</v>
      </c>
      <c r="E92" s="3">
        <v>27178.9</v>
      </c>
      <c r="F92" s="3">
        <v>36460</v>
      </c>
      <c r="G92" s="4">
        <v>25</v>
      </c>
      <c r="H92" s="3">
        <v>5977.9682599999996</v>
      </c>
      <c r="I92" s="3">
        <v>21200.93174</v>
      </c>
      <c r="J92" s="5">
        <v>78.005113304806301</v>
      </c>
      <c r="K92" s="1" t="s">
        <v>26</v>
      </c>
      <c r="L92" s="1" t="s">
        <v>27</v>
      </c>
      <c r="M92" s="1" t="s">
        <v>312</v>
      </c>
      <c r="N92" s="1" t="s">
        <v>261</v>
      </c>
      <c r="O92" s="1" t="s">
        <v>1094</v>
      </c>
      <c r="P92" s="1" t="s">
        <v>261</v>
      </c>
      <c r="Q92" s="1" t="s">
        <v>31</v>
      </c>
    </row>
    <row r="93" spans="1:17" ht="12.75" hidden="1" customHeight="1" x14ac:dyDescent="0.2">
      <c r="A93" s="1" t="s">
        <v>1229</v>
      </c>
      <c r="B93" s="1" t="s">
        <v>1228</v>
      </c>
      <c r="C93" s="1" t="s">
        <v>24</v>
      </c>
      <c r="D93" s="1" t="s">
        <v>25</v>
      </c>
      <c r="E93" s="3">
        <v>18724.7</v>
      </c>
      <c r="F93" s="3">
        <v>25119</v>
      </c>
      <c r="G93" s="4">
        <v>25</v>
      </c>
      <c r="H93" s="3">
        <v>5077.8163400000003</v>
      </c>
      <c r="I93" s="3">
        <v>13646.88366</v>
      </c>
      <c r="J93" s="5">
        <v>72.881721255881303</v>
      </c>
      <c r="K93" s="1" t="s">
        <v>26</v>
      </c>
      <c r="L93" s="1" t="s">
        <v>27</v>
      </c>
      <c r="M93" s="1" t="s">
        <v>312</v>
      </c>
      <c r="N93" s="1" t="s">
        <v>261</v>
      </c>
      <c r="O93" s="1" t="s">
        <v>1094</v>
      </c>
      <c r="P93" s="1" t="s">
        <v>261</v>
      </c>
      <c r="Q93" s="1" t="s">
        <v>31</v>
      </c>
    </row>
    <row r="94" spans="1:17" ht="12.75" hidden="1" customHeight="1" x14ac:dyDescent="0.2">
      <c r="A94" s="1" t="s">
        <v>1227</v>
      </c>
      <c r="B94" s="1" t="s">
        <v>1117</v>
      </c>
      <c r="C94" s="1" t="s">
        <v>24</v>
      </c>
      <c r="D94" s="1" t="s">
        <v>25</v>
      </c>
      <c r="E94" s="3">
        <v>19540.599999999999</v>
      </c>
      <c r="F94" s="3">
        <v>26213</v>
      </c>
      <c r="G94" s="4">
        <v>25</v>
      </c>
      <c r="H94" s="3">
        <v>5077.8163400000003</v>
      </c>
      <c r="I94" s="3">
        <v>14462.783659999999</v>
      </c>
      <c r="J94" s="5">
        <v>74.014020347379301</v>
      </c>
      <c r="K94" s="1" t="s">
        <v>26</v>
      </c>
      <c r="L94" s="1" t="s">
        <v>27</v>
      </c>
      <c r="M94" s="1" t="s">
        <v>312</v>
      </c>
      <c r="N94" s="1" t="s">
        <v>261</v>
      </c>
      <c r="O94" s="1" t="s">
        <v>1094</v>
      </c>
      <c r="P94" s="1" t="s">
        <v>261</v>
      </c>
      <c r="Q94" s="1" t="s">
        <v>31</v>
      </c>
    </row>
    <row r="95" spans="1:17" ht="12.75" hidden="1" customHeight="1" x14ac:dyDescent="0.2">
      <c r="A95" s="1" t="s">
        <v>1226</v>
      </c>
      <c r="B95" s="1" t="s">
        <v>1225</v>
      </c>
      <c r="C95" s="1" t="s">
        <v>24</v>
      </c>
      <c r="D95" s="1" t="s">
        <v>25</v>
      </c>
      <c r="E95" s="3">
        <v>22820.6</v>
      </c>
      <c r="F95" s="3">
        <v>30613</v>
      </c>
      <c r="G95" s="4">
        <v>25</v>
      </c>
      <c r="H95" s="3">
        <v>5680.9952599999997</v>
      </c>
      <c r="I95" s="3">
        <v>17139.604739999999</v>
      </c>
      <c r="J95" s="5">
        <v>75.105846209126796</v>
      </c>
      <c r="K95" s="1" t="s">
        <v>26</v>
      </c>
      <c r="L95" s="1" t="s">
        <v>27</v>
      </c>
      <c r="M95" s="1" t="s">
        <v>312</v>
      </c>
      <c r="N95" s="1" t="s">
        <v>261</v>
      </c>
      <c r="O95" s="1" t="s">
        <v>1094</v>
      </c>
      <c r="P95" s="1" t="s">
        <v>261</v>
      </c>
      <c r="Q95" s="1" t="s">
        <v>31</v>
      </c>
    </row>
    <row r="96" spans="1:17" ht="12.75" hidden="1" customHeight="1" x14ac:dyDescent="0.2">
      <c r="A96" s="1" t="s">
        <v>1224</v>
      </c>
      <c r="B96" s="1" t="s">
        <v>1113</v>
      </c>
      <c r="C96" s="1" t="s">
        <v>24</v>
      </c>
      <c r="D96" s="1" t="s">
        <v>25</v>
      </c>
      <c r="E96" s="3">
        <v>23636.5</v>
      </c>
      <c r="F96" s="3">
        <v>32659</v>
      </c>
      <c r="G96" s="4">
        <v>28</v>
      </c>
      <c r="H96" s="3">
        <v>5680.9952599999997</v>
      </c>
      <c r="I96" s="3">
        <v>17955.50474</v>
      </c>
      <c r="J96" s="5">
        <v>75.965158716391997</v>
      </c>
      <c r="K96" s="1" t="s">
        <v>26</v>
      </c>
      <c r="L96" s="1" t="s">
        <v>27</v>
      </c>
      <c r="M96" s="1" t="s">
        <v>312</v>
      </c>
      <c r="N96" s="1" t="s">
        <v>261</v>
      </c>
      <c r="O96" s="1" t="s">
        <v>1094</v>
      </c>
      <c r="P96" s="1" t="s">
        <v>261</v>
      </c>
      <c r="Q96" s="1" t="s">
        <v>31</v>
      </c>
    </row>
    <row r="97" spans="1:17" ht="12.75" hidden="1" customHeight="1" x14ac:dyDescent="0.2">
      <c r="A97" s="1" t="s">
        <v>1223</v>
      </c>
      <c r="B97" s="1" t="s">
        <v>1109</v>
      </c>
      <c r="C97" s="1" t="s">
        <v>24</v>
      </c>
      <c r="D97" s="1" t="s">
        <v>25</v>
      </c>
      <c r="E97" s="3">
        <v>26707.4</v>
      </c>
      <c r="F97" s="3">
        <v>35827</v>
      </c>
      <c r="G97" s="4">
        <v>25</v>
      </c>
      <c r="H97" s="3">
        <v>5680.9358599999996</v>
      </c>
      <c r="I97" s="3">
        <v>21026.46414</v>
      </c>
      <c r="J97" s="5">
        <v>78.728982004987401</v>
      </c>
      <c r="K97" s="1" t="s">
        <v>26</v>
      </c>
      <c r="L97" s="1" t="s">
        <v>27</v>
      </c>
      <c r="M97" s="1" t="s">
        <v>312</v>
      </c>
      <c r="N97" s="1" t="s">
        <v>261</v>
      </c>
      <c r="O97" s="1" t="s">
        <v>1094</v>
      </c>
      <c r="P97" s="1" t="s">
        <v>261</v>
      </c>
      <c r="Q97" s="1" t="s">
        <v>31</v>
      </c>
    </row>
    <row r="98" spans="1:17" ht="12.75" hidden="1" customHeight="1" x14ac:dyDescent="0.2">
      <c r="A98" s="1" t="s">
        <v>1222</v>
      </c>
      <c r="B98" s="1" t="s">
        <v>1221</v>
      </c>
      <c r="C98" s="1" t="s">
        <v>24</v>
      </c>
      <c r="D98" s="1" t="s">
        <v>25</v>
      </c>
      <c r="E98" s="3">
        <v>21791.5</v>
      </c>
      <c r="F98" s="3">
        <v>29233</v>
      </c>
      <c r="G98" s="4">
        <v>25</v>
      </c>
      <c r="H98" s="3">
        <v>5077.8163400000003</v>
      </c>
      <c r="I98" s="3">
        <v>16713.683659999999</v>
      </c>
      <c r="J98" s="5">
        <v>76.698178922974506</v>
      </c>
      <c r="K98" s="1" t="s">
        <v>26</v>
      </c>
      <c r="L98" s="1" t="s">
        <v>27</v>
      </c>
      <c r="M98" s="1" t="s">
        <v>312</v>
      </c>
      <c r="N98" s="1" t="s">
        <v>261</v>
      </c>
      <c r="O98" s="1" t="s">
        <v>1094</v>
      </c>
      <c r="P98" s="1" t="s">
        <v>261</v>
      </c>
      <c r="Q98" s="1" t="s">
        <v>31</v>
      </c>
    </row>
    <row r="99" spans="1:17" ht="12.75" hidden="1" customHeight="1" x14ac:dyDescent="0.2">
      <c r="A99" s="1" t="s">
        <v>1220</v>
      </c>
      <c r="B99" s="1" t="s">
        <v>1219</v>
      </c>
      <c r="C99" s="1" t="s">
        <v>24</v>
      </c>
      <c r="D99" s="1" t="s">
        <v>25</v>
      </c>
      <c r="E99" s="3">
        <v>25887.4</v>
      </c>
      <c r="F99" s="3">
        <v>34727</v>
      </c>
      <c r="G99" s="4">
        <v>25</v>
      </c>
      <c r="H99" s="3">
        <v>5680.9952599999997</v>
      </c>
      <c r="I99" s="3">
        <v>20206.404740000002</v>
      </c>
      <c r="J99" s="5">
        <v>78.054979410833099</v>
      </c>
      <c r="K99" s="1" t="s">
        <v>26</v>
      </c>
      <c r="L99" s="1" t="s">
        <v>27</v>
      </c>
      <c r="M99" s="1" t="s">
        <v>312</v>
      </c>
      <c r="N99" s="1" t="s">
        <v>261</v>
      </c>
      <c r="O99" s="1" t="s">
        <v>1094</v>
      </c>
      <c r="P99" s="1" t="s">
        <v>261</v>
      </c>
      <c r="Q99" s="1" t="s">
        <v>31</v>
      </c>
    </row>
    <row r="100" spans="1:17" ht="12.75" hidden="1" customHeight="1" x14ac:dyDescent="0.2">
      <c r="A100" s="1" t="s">
        <v>1218</v>
      </c>
      <c r="B100" s="1" t="s">
        <v>1217</v>
      </c>
      <c r="C100" s="1" t="s">
        <v>24</v>
      </c>
      <c r="D100" s="1" t="s">
        <v>25</v>
      </c>
      <c r="E100" s="3">
        <v>23722.6</v>
      </c>
      <c r="F100" s="3">
        <v>31823</v>
      </c>
      <c r="G100" s="4">
        <v>25</v>
      </c>
      <c r="H100" s="3">
        <v>5077.8163400000003</v>
      </c>
      <c r="I100" s="3">
        <v>18644.783660000001</v>
      </c>
      <c r="J100" s="5">
        <v>78.595026093261296</v>
      </c>
      <c r="K100" s="1" t="s">
        <v>26</v>
      </c>
      <c r="L100" s="1" t="s">
        <v>27</v>
      </c>
      <c r="M100" s="1" t="s">
        <v>312</v>
      </c>
      <c r="N100" s="1" t="s">
        <v>261</v>
      </c>
      <c r="O100" s="1" t="s">
        <v>1094</v>
      </c>
      <c r="P100" s="1" t="s">
        <v>261</v>
      </c>
      <c r="Q100" s="1" t="s">
        <v>31</v>
      </c>
    </row>
    <row r="101" spans="1:17" ht="12.75" hidden="1" customHeight="1" x14ac:dyDescent="0.2">
      <c r="A101" s="1" t="s">
        <v>1216</v>
      </c>
      <c r="B101" s="1" t="s">
        <v>1215</v>
      </c>
      <c r="C101" s="1" t="s">
        <v>24</v>
      </c>
      <c r="D101" s="1" t="s">
        <v>25</v>
      </c>
      <c r="E101" s="3">
        <v>27818.5</v>
      </c>
      <c r="F101" s="3">
        <v>37318</v>
      </c>
      <c r="G101" s="4">
        <v>25</v>
      </c>
      <c r="H101" s="3">
        <v>5681.3516600000003</v>
      </c>
      <c r="I101" s="3">
        <v>22137.14834</v>
      </c>
      <c r="J101" s="5">
        <v>79.5770740334669</v>
      </c>
      <c r="K101" s="1" t="s">
        <v>26</v>
      </c>
      <c r="L101" s="1" t="s">
        <v>27</v>
      </c>
      <c r="M101" s="1" t="s">
        <v>312</v>
      </c>
      <c r="N101" s="1" t="s">
        <v>261</v>
      </c>
      <c r="O101" s="1" t="s">
        <v>1094</v>
      </c>
      <c r="P101" s="1" t="s">
        <v>261</v>
      </c>
      <c r="Q101" s="1" t="s">
        <v>31</v>
      </c>
    </row>
    <row r="102" spans="1:17" ht="12.75" hidden="1" customHeight="1" x14ac:dyDescent="0.2">
      <c r="A102" s="1" t="s">
        <v>1214</v>
      </c>
      <c r="B102" s="1" t="s">
        <v>1213</v>
      </c>
      <c r="C102" s="1" t="s">
        <v>24</v>
      </c>
      <c r="D102" s="1" t="s">
        <v>25</v>
      </c>
      <c r="E102" s="3">
        <v>24378.6</v>
      </c>
      <c r="F102" s="3">
        <v>33684</v>
      </c>
      <c r="G102" s="4">
        <v>28</v>
      </c>
      <c r="H102" s="3">
        <v>5118.4470199999996</v>
      </c>
      <c r="I102" s="3">
        <v>19260.152979999999</v>
      </c>
      <c r="J102" s="5">
        <v>79.0043438917739</v>
      </c>
      <c r="K102" s="1" t="s">
        <v>26</v>
      </c>
      <c r="L102" s="1" t="s">
        <v>27</v>
      </c>
      <c r="M102" s="1" t="s">
        <v>312</v>
      </c>
      <c r="N102" s="1" t="s">
        <v>261</v>
      </c>
      <c r="O102" s="1" t="s">
        <v>1094</v>
      </c>
      <c r="P102" s="1" t="s">
        <v>261</v>
      </c>
      <c r="Q102" s="1" t="s">
        <v>31</v>
      </c>
    </row>
    <row r="103" spans="1:17" ht="12.75" hidden="1" customHeight="1" x14ac:dyDescent="0.2">
      <c r="A103" s="1" t="s">
        <v>1212</v>
      </c>
      <c r="B103" s="1" t="s">
        <v>1211</v>
      </c>
      <c r="C103" s="1" t="s">
        <v>24</v>
      </c>
      <c r="D103" s="1" t="s">
        <v>25</v>
      </c>
      <c r="E103" s="3">
        <v>29094.86</v>
      </c>
      <c r="F103" s="3">
        <v>37652</v>
      </c>
      <c r="G103" s="4">
        <v>23</v>
      </c>
      <c r="H103" s="3">
        <v>5191.34238</v>
      </c>
      <c r="I103" s="3">
        <v>23903.517619999999</v>
      </c>
      <c r="J103" s="5">
        <v>82.157183846218899</v>
      </c>
      <c r="K103" s="1" t="s">
        <v>26</v>
      </c>
      <c r="L103" s="1" t="s">
        <v>27</v>
      </c>
      <c r="M103" s="1" t="s">
        <v>312</v>
      </c>
      <c r="N103" s="1" t="s">
        <v>261</v>
      </c>
      <c r="O103" s="1" t="s">
        <v>1123</v>
      </c>
      <c r="P103" s="1" t="s">
        <v>261</v>
      </c>
      <c r="Q103" s="1" t="s">
        <v>31</v>
      </c>
    </row>
    <row r="104" spans="1:17" ht="12.75" hidden="1" customHeight="1" x14ac:dyDescent="0.2">
      <c r="A104" s="1" t="s">
        <v>1210</v>
      </c>
      <c r="B104" s="1" t="s">
        <v>1209</v>
      </c>
      <c r="C104" s="1" t="s">
        <v>24</v>
      </c>
      <c r="D104" s="1" t="s">
        <v>25</v>
      </c>
      <c r="E104" s="3">
        <v>29094.86</v>
      </c>
      <c r="F104" s="3">
        <v>37652</v>
      </c>
      <c r="G104" s="4">
        <v>23</v>
      </c>
      <c r="H104" s="3">
        <v>5191.7311799999998</v>
      </c>
      <c r="I104" s="3">
        <v>23903.128820000002</v>
      </c>
      <c r="J104" s="5">
        <v>82.155847527707607</v>
      </c>
      <c r="K104" s="1" t="s">
        <v>26</v>
      </c>
      <c r="L104" s="1" t="s">
        <v>27</v>
      </c>
      <c r="M104" s="1" t="s">
        <v>312</v>
      </c>
      <c r="N104" s="1" t="s">
        <v>261</v>
      </c>
      <c r="O104" s="1" t="s">
        <v>1123</v>
      </c>
      <c r="P104" s="1" t="s">
        <v>261</v>
      </c>
      <c r="Q104" s="1" t="s">
        <v>31</v>
      </c>
    </row>
    <row r="105" spans="1:17" ht="12.75" hidden="1" customHeight="1" x14ac:dyDescent="0.2">
      <c r="A105" s="1" t="s">
        <v>1208</v>
      </c>
      <c r="B105" s="1" t="s">
        <v>1207</v>
      </c>
      <c r="C105" s="1" t="s">
        <v>24</v>
      </c>
      <c r="D105" s="1" t="s">
        <v>25</v>
      </c>
      <c r="E105" s="3">
        <v>28474.5</v>
      </c>
      <c r="F105" s="3">
        <v>39343</v>
      </c>
      <c r="G105" s="4">
        <v>28</v>
      </c>
      <c r="H105" s="3">
        <v>5713.8499400000001</v>
      </c>
      <c r="I105" s="3">
        <v>22760.65006</v>
      </c>
      <c r="J105" s="5">
        <v>79.933449437215799</v>
      </c>
      <c r="K105" s="1" t="s">
        <v>26</v>
      </c>
      <c r="L105" s="1" t="s">
        <v>27</v>
      </c>
      <c r="M105" s="1" t="s">
        <v>312</v>
      </c>
      <c r="N105" s="1" t="s">
        <v>261</v>
      </c>
      <c r="O105" s="1" t="s">
        <v>1094</v>
      </c>
      <c r="P105" s="1" t="s">
        <v>261</v>
      </c>
      <c r="Q105" s="1" t="s">
        <v>31</v>
      </c>
    </row>
    <row r="106" spans="1:17" ht="12.75" hidden="1" customHeight="1" x14ac:dyDescent="0.2">
      <c r="A106" s="1" t="s">
        <v>1206</v>
      </c>
      <c r="B106" s="1" t="s">
        <v>1205</v>
      </c>
      <c r="C106" s="1" t="s">
        <v>24</v>
      </c>
      <c r="D106" s="1" t="s">
        <v>25</v>
      </c>
      <c r="E106" s="3">
        <v>33340.61</v>
      </c>
      <c r="F106" s="3">
        <v>43147</v>
      </c>
      <c r="G106" s="4">
        <v>23</v>
      </c>
      <c r="H106" s="3">
        <v>5796.9620999999997</v>
      </c>
      <c r="I106" s="3">
        <v>27543.6479</v>
      </c>
      <c r="J106" s="5">
        <v>82.612909301899407</v>
      </c>
      <c r="K106" s="1" t="s">
        <v>26</v>
      </c>
      <c r="L106" s="1" t="s">
        <v>27</v>
      </c>
      <c r="M106" s="1" t="s">
        <v>312</v>
      </c>
      <c r="N106" s="1" t="s">
        <v>261</v>
      </c>
      <c r="O106" s="1" t="s">
        <v>1123</v>
      </c>
      <c r="P106" s="1" t="s">
        <v>261</v>
      </c>
      <c r="Q106" s="1" t="s">
        <v>31</v>
      </c>
    </row>
    <row r="107" spans="1:17" ht="12.75" hidden="1" customHeight="1" x14ac:dyDescent="0.2">
      <c r="A107" s="1" t="s">
        <v>1204</v>
      </c>
      <c r="B107" s="1" t="s">
        <v>1203</v>
      </c>
      <c r="C107" s="1" t="s">
        <v>24</v>
      </c>
      <c r="D107" s="1" t="s">
        <v>25</v>
      </c>
      <c r="E107" s="3">
        <v>26629.5</v>
      </c>
      <c r="F107" s="3">
        <v>36794</v>
      </c>
      <c r="G107" s="4">
        <v>28</v>
      </c>
      <c r="H107" s="3">
        <v>5118.4470199999996</v>
      </c>
      <c r="I107" s="3">
        <v>21511.05298</v>
      </c>
      <c r="J107" s="5">
        <v>80.779034454270601</v>
      </c>
      <c r="K107" s="1" t="s">
        <v>26</v>
      </c>
      <c r="L107" s="1" t="s">
        <v>27</v>
      </c>
      <c r="M107" s="1" t="s">
        <v>312</v>
      </c>
      <c r="N107" s="1" t="s">
        <v>261</v>
      </c>
      <c r="O107" s="1" t="s">
        <v>1094</v>
      </c>
      <c r="P107" s="1" t="s">
        <v>261</v>
      </c>
      <c r="Q107" s="1" t="s">
        <v>31</v>
      </c>
    </row>
    <row r="108" spans="1:17" ht="12.75" hidden="1" customHeight="1" x14ac:dyDescent="0.2">
      <c r="A108" s="1" t="s">
        <v>1202</v>
      </c>
      <c r="B108" s="1" t="s">
        <v>1201</v>
      </c>
      <c r="C108" s="1" t="s">
        <v>24</v>
      </c>
      <c r="D108" s="1" t="s">
        <v>25</v>
      </c>
      <c r="E108" s="3">
        <v>27445.4</v>
      </c>
      <c r="F108" s="3">
        <v>37922</v>
      </c>
      <c r="G108" s="4">
        <v>28</v>
      </c>
      <c r="H108" s="3">
        <v>5118.5690599999998</v>
      </c>
      <c r="I108" s="3">
        <v>22326.83094</v>
      </c>
      <c r="J108" s="5">
        <v>81.349992858548205</v>
      </c>
      <c r="K108" s="1" t="s">
        <v>26</v>
      </c>
      <c r="L108" s="1" t="s">
        <v>27</v>
      </c>
      <c r="M108" s="1" t="s">
        <v>312</v>
      </c>
      <c r="N108" s="1" t="s">
        <v>261</v>
      </c>
      <c r="O108" s="1" t="s">
        <v>1094</v>
      </c>
      <c r="P108" s="1" t="s">
        <v>261</v>
      </c>
      <c r="Q108" s="1" t="s">
        <v>31</v>
      </c>
    </row>
    <row r="109" spans="1:17" ht="12.75" hidden="1" customHeight="1" x14ac:dyDescent="0.2">
      <c r="A109" s="1" t="s">
        <v>1200</v>
      </c>
      <c r="B109" s="1" t="s">
        <v>1199</v>
      </c>
      <c r="C109" s="1" t="s">
        <v>24</v>
      </c>
      <c r="D109" s="1" t="s">
        <v>25</v>
      </c>
      <c r="E109" s="3">
        <v>25653.7</v>
      </c>
      <c r="F109" s="3">
        <v>35446</v>
      </c>
      <c r="G109" s="4">
        <v>28</v>
      </c>
      <c r="H109" s="3">
        <v>5105.0431399999998</v>
      </c>
      <c r="I109" s="3">
        <v>20548.656859999999</v>
      </c>
      <c r="J109" s="5">
        <v>80.100168240838599</v>
      </c>
      <c r="K109" s="1" t="s">
        <v>26</v>
      </c>
      <c r="L109" s="1" t="s">
        <v>27</v>
      </c>
      <c r="M109" s="1" t="s">
        <v>312</v>
      </c>
      <c r="N109" s="1" t="s">
        <v>261</v>
      </c>
      <c r="O109" s="1" t="s">
        <v>1094</v>
      </c>
      <c r="P109" s="1" t="s">
        <v>261</v>
      </c>
      <c r="Q109" s="1" t="s">
        <v>31</v>
      </c>
    </row>
    <row r="110" spans="1:17" ht="12.75" hidden="1" customHeight="1" x14ac:dyDescent="0.2">
      <c r="A110" s="1" t="s">
        <v>1198</v>
      </c>
      <c r="B110" s="1" t="s">
        <v>1101</v>
      </c>
      <c r="C110" s="1" t="s">
        <v>24</v>
      </c>
      <c r="D110" s="1" t="s">
        <v>25</v>
      </c>
      <c r="E110" s="3">
        <v>26469.599999999999</v>
      </c>
      <c r="F110" s="3">
        <v>36573</v>
      </c>
      <c r="G110" s="4">
        <v>28</v>
      </c>
      <c r="H110" s="3">
        <v>5105.0431399999998</v>
      </c>
      <c r="I110" s="3">
        <v>21364.556860000001</v>
      </c>
      <c r="J110" s="5">
        <v>80.713561444071701</v>
      </c>
      <c r="K110" s="1" t="s">
        <v>26</v>
      </c>
      <c r="L110" s="1" t="s">
        <v>27</v>
      </c>
      <c r="M110" s="1" t="s">
        <v>312</v>
      </c>
      <c r="N110" s="1" t="s">
        <v>261</v>
      </c>
      <c r="O110" s="1" t="s">
        <v>1094</v>
      </c>
      <c r="P110" s="1" t="s">
        <v>261</v>
      </c>
      <c r="Q110" s="1" t="s">
        <v>31</v>
      </c>
    </row>
    <row r="111" spans="1:17" ht="12.75" hidden="1" customHeight="1" x14ac:dyDescent="0.2">
      <c r="A111" s="1" t="s">
        <v>1197</v>
      </c>
      <c r="B111" s="1" t="s">
        <v>1196</v>
      </c>
      <c r="C111" s="1" t="s">
        <v>24</v>
      </c>
      <c r="D111" s="1" t="s">
        <v>25</v>
      </c>
      <c r="E111" s="3">
        <v>27285.5</v>
      </c>
      <c r="F111" s="3">
        <v>37701</v>
      </c>
      <c r="G111" s="4">
        <v>28</v>
      </c>
      <c r="H111" s="3">
        <v>5105.16518</v>
      </c>
      <c r="I111" s="3">
        <v>22180.33482</v>
      </c>
      <c r="J111" s="5">
        <v>81.289823605944505</v>
      </c>
      <c r="K111" s="1" t="s">
        <v>26</v>
      </c>
      <c r="L111" s="1" t="s">
        <v>27</v>
      </c>
      <c r="M111" s="1" t="s">
        <v>312</v>
      </c>
      <c r="N111" s="1" t="s">
        <v>261</v>
      </c>
      <c r="O111" s="1" t="s">
        <v>1094</v>
      </c>
      <c r="P111" s="1" t="s">
        <v>261</v>
      </c>
      <c r="Q111" s="1" t="s">
        <v>31</v>
      </c>
    </row>
    <row r="112" spans="1:17" ht="12.75" hidden="1" customHeight="1" x14ac:dyDescent="0.2">
      <c r="A112" s="1" t="s">
        <v>1195</v>
      </c>
      <c r="B112" s="1" t="s">
        <v>1194</v>
      </c>
      <c r="C112" s="1" t="s">
        <v>24</v>
      </c>
      <c r="D112" s="1" t="s">
        <v>25</v>
      </c>
      <c r="E112" s="3">
        <v>29540.5</v>
      </c>
      <c r="F112" s="3">
        <v>40816</v>
      </c>
      <c r="G112" s="4">
        <v>28</v>
      </c>
      <c r="H112" s="3">
        <v>5104.9837399999997</v>
      </c>
      <c r="I112" s="3">
        <v>24435.51626</v>
      </c>
      <c r="J112" s="5">
        <v>82.7186955535621</v>
      </c>
      <c r="K112" s="1" t="s">
        <v>26</v>
      </c>
      <c r="L112" s="1" t="s">
        <v>27</v>
      </c>
      <c r="M112" s="1" t="s">
        <v>312</v>
      </c>
      <c r="N112" s="1" t="s">
        <v>261</v>
      </c>
      <c r="O112" s="1" t="s">
        <v>1094</v>
      </c>
      <c r="P112" s="1" t="s">
        <v>261</v>
      </c>
      <c r="Q112" s="1" t="s">
        <v>31</v>
      </c>
    </row>
    <row r="113" spans="1:17" ht="12.75" hidden="1" customHeight="1" x14ac:dyDescent="0.2">
      <c r="A113" s="1" t="s">
        <v>1193</v>
      </c>
      <c r="B113" s="1" t="s">
        <v>1192</v>
      </c>
      <c r="C113" s="1" t="s">
        <v>24</v>
      </c>
      <c r="D113" s="1" t="s">
        <v>25</v>
      </c>
      <c r="E113" s="3">
        <v>29749.599999999999</v>
      </c>
      <c r="F113" s="3">
        <v>41105</v>
      </c>
      <c r="G113" s="4">
        <v>28</v>
      </c>
      <c r="H113" s="3">
        <v>5708.2220600000001</v>
      </c>
      <c r="I113" s="3">
        <v>24041.377939999998</v>
      </c>
      <c r="J113" s="5">
        <v>80.812440973996303</v>
      </c>
      <c r="K113" s="1" t="s">
        <v>26</v>
      </c>
      <c r="L113" s="1" t="s">
        <v>27</v>
      </c>
      <c r="M113" s="1" t="s">
        <v>312</v>
      </c>
      <c r="N113" s="1" t="s">
        <v>261</v>
      </c>
      <c r="O113" s="1" t="s">
        <v>1094</v>
      </c>
      <c r="P113" s="1" t="s">
        <v>261</v>
      </c>
      <c r="Q113" s="1" t="s">
        <v>31</v>
      </c>
    </row>
    <row r="114" spans="1:17" ht="12.75" hidden="1" customHeight="1" x14ac:dyDescent="0.2">
      <c r="A114" s="1" t="s">
        <v>1191</v>
      </c>
      <c r="B114" s="1" t="s">
        <v>1099</v>
      </c>
      <c r="C114" s="1" t="s">
        <v>24</v>
      </c>
      <c r="D114" s="1" t="s">
        <v>25</v>
      </c>
      <c r="E114" s="3">
        <v>30565.5</v>
      </c>
      <c r="F114" s="3">
        <v>42233</v>
      </c>
      <c r="G114" s="4">
        <v>28</v>
      </c>
      <c r="H114" s="3">
        <v>5708.2220600000001</v>
      </c>
      <c r="I114" s="3">
        <v>24857.27794</v>
      </c>
      <c r="J114" s="5">
        <v>81.324623971471098</v>
      </c>
      <c r="K114" s="1" t="s">
        <v>26</v>
      </c>
      <c r="L114" s="1" t="s">
        <v>27</v>
      </c>
      <c r="M114" s="1" t="s">
        <v>312</v>
      </c>
      <c r="N114" s="1" t="s">
        <v>261</v>
      </c>
      <c r="O114" s="1" t="s">
        <v>1094</v>
      </c>
      <c r="P114" s="1" t="s">
        <v>261</v>
      </c>
      <c r="Q114" s="1" t="s">
        <v>31</v>
      </c>
    </row>
    <row r="115" spans="1:17" ht="12.75" hidden="1" customHeight="1" x14ac:dyDescent="0.2">
      <c r="A115" s="1" t="s">
        <v>1190</v>
      </c>
      <c r="B115" s="1" t="s">
        <v>1189</v>
      </c>
      <c r="C115" s="1" t="s">
        <v>24</v>
      </c>
      <c r="D115" s="1" t="s">
        <v>25</v>
      </c>
      <c r="E115" s="3">
        <v>35508.11</v>
      </c>
      <c r="F115" s="3">
        <v>45952</v>
      </c>
      <c r="G115" s="4">
        <v>23</v>
      </c>
      <c r="H115" s="3">
        <v>5791.6668600000003</v>
      </c>
      <c r="I115" s="3">
        <v>29716.443139999999</v>
      </c>
      <c r="J115" s="5">
        <v>83.689171685003799</v>
      </c>
      <c r="K115" s="1" t="s">
        <v>26</v>
      </c>
      <c r="L115" s="1" t="s">
        <v>27</v>
      </c>
      <c r="M115" s="1" t="s">
        <v>312</v>
      </c>
      <c r="N115" s="1" t="s">
        <v>261</v>
      </c>
      <c r="O115" s="1" t="s">
        <v>1123</v>
      </c>
      <c r="P115" s="1" t="s">
        <v>261</v>
      </c>
      <c r="Q115" s="1" t="s">
        <v>31</v>
      </c>
    </row>
    <row r="116" spans="1:17" ht="12.75" hidden="1" customHeight="1" x14ac:dyDescent="0.2">
      <c r="A116" s="1" t="s">
        <v>1188</v>
      </c>
      <c r="B116" s="1" t="s">
        <v>1187</v>
      </c>
      <c r="C116" s="1" t="s">
        <v>24</v>
      </c>
      <c r="D116" s="1" t="s">
        <v>25</v>
      </c>
      <c r="E116" s="3">
        <v>35508.11</v>
      </c>
      <c r="F116" s="3">
        <v>45952</v>
      </c>
      <c r="G116" s="4">
        <v>23</v>
      </c>
      <c r="H116" s="3">
        <v>5792.05566</v>
      </c>
      <c r="I116" s="3">
        <v>29716.054339999999</v>
      </c>
      <c r="J116" s="5">
        <v>83.688076723880798</v>
      </c>
      <c r="K116" s="1" t="s">
        <v>26</v>
      </c>
      <c r="L116" s="1" t="s">
        <v>27</v>
      </c>
      <c r="M116" s="1" t="s">
        <v>312</v>
      </c>
      <c r="N116" s="1" t="s">
        <v>261</v>
      </c>
      <c r="O116" s="1" t="s">
        <v>1123</v>
      </c>
      <c r="P116" s="1" t="s">
        <v>261</v>
      </c>
      <c r="Q116" s="1" t="s">
        <v>31</v>
      </c>
    </row>
    <row r="117" spans="1:17" ht="12.75" hidden="1" customHeight="1" x14ac:dyDescent="0.2">
      <c r="A117" s="1" t="s">
        <v>1186</v>
      </c>
      <c r="B117" s="1" t="s">
        <v>1185</v>
      </c>
      <c r="C117" s="1" t="s">
        <v>24</v>
      </c>
      <c r="D117" s="1" t="s">
        <v>25</v>
      </c>
      <c r="E117" s="3">
        <v>36353.86</v>
      </c>
      <c r="F117" s="3">
        <v>47046</v>
      </c>
      <c r="G117" s="4">
        <v>23</v>
      </c>
      <c r="H117" s="3">
        <v>5791.6668600000003</v>
      </c>
      <c r="I117" s="3">
        <v>30562.193139999999</v>
      </c>
      <c r="J117" s="5">
        <v>84.068632986978599</v>
      </c>
      <c r="K117" s="1" t="s">
        <v>26</v>
      </c>
      <c r="L117" s="1" t="s">
        <v>27</v>
      </c>
      <c r="M117" s="1" t="s">
        <v>312</v>
      </c>
      <c r="N117" s="1" t="s">
        <v>261</v>
      </c>
      <c r="O117" s="1" t="s">
        <v>1123</v>
      </c>
      <c r="P117" s="1" t="s">
        <v>261</v>
      </c>
      <c r="Q117" s="1" t="s">
        <v>31</v>
      </c>
    </row>
    <row r="118" spans="1:17" ht="12.75" hidden="1" customHeight="1" x14ac:dyDescent="0.2">
      <c r="A118" s="1" t="s">
        <v>1184</v>
      </c>
      <c r="B118" s="1" t="s">
        <v>1183</v>
      </c>
      <c r="C118" s="1" t="s">
        <v>24</v>
      </c>
      <c r="D118" s="1" t="s">
        <v>25</v>
      </c>
      <c r="E118" s="3">
        <v>36353.86</v>
      </c>
      <c r="F118" s="3">
        <v>47046</v>
      </c>
      <c r="G118" s="4">
        <v>23</v>
      </c>
      <c r="H118" s="3">
        <v>5792.05566</v>
      </c>
      <c r="I118" s="3">
        <v>30561.804339999999</v>
      </c>
      <c r="J118" s="5">
        <v>84.067563499446806</v>
      </c>
      <c r="K118" s="1" t="s">
        <v>26</v>
      </c>
      <c r="L118" s="1" t="s">
        <v>27</v>
      </c>
      <c r="M118" s="1" t="s">
        <v>312</v>
      </c>
      <c r="N118" s="1" t="s">
        <v>261</v>
      </c>
      <c r="O118" s="1" t="s">
        <v>1123</v>
      </c>
      <c r="P118" s="1" t="s">
        <v>261</v>
      </c>
      <c r="Q118" s="1" t="s">
        <v>31</v>
      </c>
    </row>
    <row r="119" spans="1:17" ht="12.75" hidden="1" customHeight="1" x14ac:dyDescent="0.2">
      <c r="A119" s="1" t="s">
        <v>1182</v>
      </c>
      <c r="B119" s="1" t="s">
        <v>1097</v>
      </c>
      <c r="C119" s="1" t="s">
        <v>24</v>
      </c>
      <c r="D119" s="1" t="s">
        <v>25</v>
      </c>
      <c r="E119" s="3">
        <v>31381.4</v>
      </c>
      <c r="F119" s="3">
        <v>43360</v>
      </c>
      <c r="G119" s="4">
        <v>28</v>
      </c>
      <c r="H119" s="3">
        <v>5708.3441000000003</v>
      </c>
      <c r="I119" s="3">
        <v>25673.055899999999</v>
      </c>
      <c r="J119" s="5">
        <v>81.809785095629906</v>
      </c>
      <c r="K119" s="1" t="s">
        <v>26</v>
      </c>
      <c r="L119" s="1" t="s">
        <v>27</v>
      </c>
      <c r="M119" s="1" t="s">
        <v>312</v>
      </c>
      <c r="N119" s="1" t="s">
        <v>261</v>
      </c>
      <c r="O119" s="1" t="s">
        <v>1094</v>
      </c>
      <c r="P119" s="1" t="s">
        <v>261</v>
      </c>
      <c r="Q119" s="1" t="s">
        <v>31</v>
      </c>
    </row>
    <row r="120" spans="1:17" ht="12.75" hidden="1" customHeight="1" x14ac:dyDescent="0.2">
      <c r="A120" s="1" t="s">
        <v>1181</v>
      </c>
      <c r="B120" s="1" t="s">
        <v>1095</v>
      </c>
      <c r="C120" s="1" t="s">
        <v>24</v>
      </c>
      <c r="D120" s="1" t="s">
        <v>25</v>
      </c>
      <c r="E120" s="3">
        <v>33636.400000000001</v>
      </c>
      <c r="F120" s="3">
        <v>46476</v>
      </c>
      <c r="G120" s="4">
        <v>28</v>
      </c>
      <c r="H120" s="3">
        <v>5708.16266</v>
      </c>
      <c r="I120" s="3">
        <v>27928.23734</v>
      </c>
      <c r="J120" s="5">
        <v>83.029805032643196</v>
      </c>
      <c r="K120" s="1" t="s">
        <v>26</v>
      </c>
      <c r="L120" s="1" t="s">
        <v>27</v>
      </c>
      <c r="M120" s="1" t="s">
        <v>312</v>
      </c>
      <c r="N120" s="1" t="s">
        <v>261</v>
      </c>
      <c r="O120" s="1" t="s">
        <v>1094</v>
      </c>
      <c r="P120" s="1" t="s">
        <v>261</v>
      </c>
      <c r="Q120" s="1" t="s">
        <v>31</v>
      </c>
    </row>
    <row r="121" spans="1:17" ht="12.75" hidden="1" customHeight="1" x14ac:dyDescent="0.2">
      <c r="A121" s="1" t="s">
        <v>1180</v>
      </c>
      <c r="B121" s="1" t="s">
        <v>1179</v>
      </c>
      <c r="C121" s="1" t="s">
        <v>24</v>
      </c>
      <c r="D121" s="1" t="s">
        <v>25</v>
      </c>
      <c r="E121" s="3">
        <v>28720.5</v>
      </c>
      <c r="F121" s="3">
        <v>39683</v>
      </c>
      <c r="G121" s="4">
        <v>28</v>
      </c>
      <c r="H121" s="3">
        <v>5105.0431399999998</v>
      </c>
      <c r="I121" s="3">
        <v>23615.456859999998</v>
      </c>
      <c r="J121" s="5">
        <v>82.225089604985996</v>
      </c>
      <c r="K121" s="1" t="s">
        <v>26</v>
      </c>
      <c r="L121" s="1" t="s">
        <v>27</v>
      </c>
      <c r="M121" s="1" t="s">
        <v>312</v>
      </c>
      <c r="N121" s="1" t="s">
        <v>261</v>
      </c>
      <c r="O121" s="1" t="s">
        <v>1094</v>
      </c>
      <c r="P121" s="1" t="s">
        <v>261</v>
      </c>
      <c r="Q121" s="1" t="s">
        <v>31</v>
      </c>
    </row>
    <row r="122" spans="1:17" ht="12.75" hidden="1" customHeight="1" x14ac:dyDescent="0.2">
      <c r="A122" s="1" t="s">
        <v>1178</v>
      </c>
      <c r="B122" s="1" t="s">
        <v>1177</v>
      </c>
      <c r="C122" s="1" t="s">
        <v>24</v>
      </c>
      <c r="D122" s="1" t="s">
        <v>25</v>
      </c>
      <c r="E122" s="3">
        <v>29536.400000000001</v>
      </c>
      <c r="F122" s="3">
        <v>40811</v>
      </c>
      <c r="G122" s="4">
        <v>28</v>
      </c>
      <c r="H122" s="3">
        <v>5105.16518</v>
      </c>
      <c r="I122" s="3">
        <v>24431.234820000001</v>
      </c>
      <c r="J122" s="5">
        <v>82.715682412210001</v>
      </c>
      <c r="K122" s="1" t="s">
        <v>26</v>
      </c>
      <c r="L122" s="1" t="s">
        <v>27</v>
      </c>
      <c r="M122" s="1" t="s">
        <v>312</v>
      </c>
      <c r="N122" s="1" t="s">
        <v>261</v>
      </c>
      <c r="O122" s="1" t="s">
        <v>1094</v>
      </c>
      <c r="P122" s="1" t="s">
        <v>261</v>
      </c>
      <c r="Q122" s="1" t="s">
        <v>31</v>
      </c>
    </row>
    <row r="123" spans="1:17" ht="12.75" hidden="1" customHeight="1" x14ac:dyDescent="0.2">
      <c r="A123" s="1" t="s">
        <v>1176</v>
      </c>
      <c r="B123" s="1" t="s">
        <v>1175</v>
      </c>
      <c r="C123" s="1" t="s">
        <v>24</v>
      </c>
      <c r="D123" s="1" t="s">
        <v>25</v>
      </c>
      <c r="E123" s="3">
        <v>31791.4</v>
      </c>
      <c r="F123" s="3">
        <v>43926</v>
      </c>
      <c r="G123" s="4">
        <v>28</v>
      </c>
      <c r="H123" s="3">
        <v>5104.9837399999997</v>
      </c>
      <c r="I123" s="3">
        <v>26686.416260000002</v>
      </c>
      <c r="J123" s="5">
        <v>83.942249350453295</v>
      </c>
      <c r="K123" s="1" t="s">
        <v>26</v>
      </c>
      <c r="L123" s="1" t="s">
        <v>27</v>
      </c>
      <c r="M123" s="1" t="s">
        <v>312</v>
      </c>
      <c r="N123" s="1" t="s">
        <v>261</v>
      </c>
      <c r="O123" s="1" t="s">
        <v>1094</v>
      </c>
      <c r="P123" s="1" t="s">
        <v>261</v>
      </c>
      <c r="Q123" s="1" t="s">
        <v>31</v>
      </c>
    </row>
    <row r="124" spans="1:17" ht="12.75" hidden="1" customHeight="1" x14ac:dyDescent="0.2">
      <c r="A124" s="1" t="s">
        <v>1174</v>
      </c>
      <c r="B124" s="1" t="s">
        <v>1173</v>
      </c>
      <c r="C124" s="1" t="s">
        <v>24</v>
      </c>
      <c r="D124" s="1" t="s">
        <v>25</v>
      </c>
      <c r="E124" s="3">
        <v>29950.5</v>
      </c>
      <c r="F124" s="3">
        <v>41383</v>
      </c>
      <c r="G124" s="4">
        <v>28</v>
      </c>
      <c r="H124" s="3">
        <v>5427.1915399999998</v>
      </c>
      <c r="I124" s="3">
        <v>24523.30846</v>
      </c>
      <c r="J124" s="5">
        <v>81.879462646700404</v>
      </c>
      <c r="K124" s="1" t="s">
        <v>26</v>
      </c>
      <c r="L124" s="1" t="s">
        <v>27</v>
      </c>
      <c r="M124" s="1" t="s">
        <v>312</v>
      </c>
      <c r="N124" s="1" t="s">
        <v>261</v>
      </c>
      <c r="O124" s="1" t="s">
        <v>1094</v>
      </c>
      <c r="P124" s="1" t="s">
        <v>261</v>
      </c>
      <c r="Q124" s="1" t="s">
        <v>31</v>
      </c>
    </row>
    <row r="125" spans="1:17" ht="12.75" hidden="1" customHeight="1" x14ac:dyDescent="0.2">
      <c r="A125" s="1" t="s">
        <v>1172</v>
      </c>
      <c r="B125" s="1" t="s">
        <v>1171</v>
      </c>
      <c r="C125" s="1" t="s">
        <v>24</v>
      </c>
      <c r="D125" s="1" t="s">
        <v>25</v>
      </c>
      <c r="E125" s="3">
        <v>32816.400000000001</v>
      </c>
      <c r="F125" s="3">
        <v>45343</v>
      </c>
      <c r="G125" s="4">
        <v>28</v>
      </c>
      <c r="H125" s="3">
        <v>5708.2220600000001</v>
      </c>
      <c r="I125" s="3">
        <v>27108.177940000001</v>
      </c>
      <c r="J125" s="5">
        <v>82.605581172828195</v>
      </c>
      <c r="K125" s="1" t="s">
        <v>26</v>
      </c>
      <c r="L125" s="1" t="s">
        <v>27</v>
      </c>
      <c r="M125" s="1" t="s">
        <v>312</v>
      </c>
      <c r="N125" s="1" t="s">
        <v>261</v>
      </c>
      <c r="O125" s="1" t="s">
        <v>1094</v>
      </c>
      <c r="P125" s="1" t="s">
        <v>261</v>
      </c>
      <c r="Q125" s="1" t="s">
        <v>31</v>
      </c>
    </row>
    <row r="126" spans="1:17" ht="12.75" hidden="1" customHeight="1" x14ac:dyDescent="0.2">
      <c r="A126" s="1" t="s">
        <v>1170</v>
      </c>
      <c r="B126" s="1" t="s">
        <v>1169</v>
      </c>
      <c r="C126" s="1" t="s">
        <v>24</v>
      </c>
      <c r="D126" s="1" t="s">
        <v>25</v>
      </c>
      <c r="E126" s="3">
        <v>37841.360000000001</v>
      </c>
      <c r="F126" s="3">
        <v>48971</v>
      </c>
      <c r="G126" s="4">
        <v>23</v>
      </c>
      <c r="H126" s="3">
        <v>5792.4444599999997</v>
      </c>
      <c r="I126" s="3">
        <v>32048.915540000002</v>
      </c>
      <c r="J126" s="5">
        <v>84.692821663914799</v>
      </c>
      <c r="K126" s="1" t="s">
        <v>26</v>
      </c>
      <c r="L126" s="1" t="s">
        <v>27</v>
      </c>
      <c r="M126" s="1" t="s">
        <v>312</v>
      </c>
      <c r="N126" s="1" t="s">
        <v>261</v>
      </c>
      <c r="O126" s="1" t="s">
        <v>1123</v>
      </c>
      <c r="P126" s="1" t="s">
        <v>261</v>
      </c>
      <c r="Q126" s="1" t="s">
        <v>31</v>
      </c>
    </row>
    <row r="127" spans="1:17" ht="12.75" hidden="1" customHeight="1" x14ac:dyDescent="0.2">
      <c r="A127" s="1" t="s">
        <v>1168</v>
      </c>
      <c r="B127" s="1" t="s">
        <v>1167</v>
      </c>
      <c r="C127" s="1" t="s">
        <v>24</v>
      </c>
      <c r="D127" s="1" t="s">
        <v>25</v>
      </c>
      <c r="E127" s="3">
        <v>37841.360000000001</v>
      </c>
      <c r="F127" s="3">
        <v>48971</v>
      </c>
      <c r="G127" s="4">
        <v>23</v>
      </c>
      <c r="H127" s="3">
        <v>5792.8332600000003</v>
      </c>
      <c r="I127" s="3">
        <v>32048.526740000001</v>
      </c>
      <c r="J127" s="5">
        <v>84.691794216698298</v>
      </c>
      <c r="K127" s="1" t="s">
        <v>26</v>
      </c>
      <c r="L127" s="1" t="s">
        <v>27</v>
      </c>
      <c r="M127" s="1" t="s">
        <v>312</v>
      </c>
      <c r="N127" s="1" t="s">
        <v>261</v>
      </c>
      <c r="O127" s="1" t="s">
        <v>1123</v>
      </c>
      <c r="P127" s="1" t="s">
        <v>261</v>
      </c>
      <c r="Q127" s="1" t="s">
        <v>31</v>
      </c>
    </row>
    <row r="128" spans="1:17" ht="12.75" hidden="1" customHeight="1" x14ac:dyDescent="0.2">
      <c r="A128" s="1" t="s">
        <v>1166</v>
      </c>
      <c r="B128" s="1" t="s">
        <v>1165</v>
      </c>
      <c r="C128" s="1" t="s">
        <v>24</v>
      </c>
      <c r="D128" s="1" t="s">
        <v>25</v>
      </c>
      <c r="E128" s="3">
        <v>38687.11</v>
      </c>
      <c r="F128" s="3">
        <v>50066</v>
      </c>
      <c r="G128" s="4">
        <v>23</v>
      </c>
      <c r="H128" s="3">
        <v>5792.4444599999997</v>
      </c>
      <c r="I128" s="3">
        <v>32894.665540000002</v>
      </c>
      <c r="J128" s="5">
        <v>85.027456276780597</v>
      </c>
      <c r="K128" s="1" t="s">
        <v>26</v>
      </c>
      <c r="L128" s="1" t="s">
        <v>27</v>
      </c>
      <c r="M128" s="1" t="s">
        <v>312</v>
      </c>
      <c r="N128" s="1" t="s">
        <v>261</v>
      </c>
      <c r="O128" s="1" t="s">
        <v>1123</v>
      </c>
      <c r="P128" s="1" t="s">
        <v>261</v>
      </c>
      <c r="Q128" s="1" t="s">
        <v>31</v>
      </c>
    </row>
    <row r="129" spans="1:17" ht="12.75" hidden="1" customHeight="1" x14ac:dyDescent="0.2">
      <c r="A129" s="1" t="s">
        <v>1164</v>
      </c>
      <c r="B129" s="1" t="s">
        <v>1163</v>
      </c>
      <c r="C129" s="1" t="s">
        <v>24</v>
      </c>
      <c r="D129" s="1" t="s">
        <v>25</v>
      </c>
      <c r="E129" s="3">
        <v>38687.11</v>
      </c>
      <c r="F129" s="3">
        <v>50066</v>
      </c>
      <c r="G129" s="4">
        <v>23</v>
      </c>
      <c r="H129" s="3">
        <v>5792.8332600000003</v>
      </c>
      <c r="I129" s="3">
        <v>32894.276740000001</v>
      </c>
      <c r="J129" s="5">
        <v>85.026451290882207</v>
      </c>
      <c r="K129" s="1" t="s">
        <v>26</v>
      </c>
      <c r="L129" s="1" t="s">
        <v>27</v>
      </c>
      <c r="M129" s="1" t="s">
        <v>312</v>
      </c>
      <c r="N129" s="1" t="s">
        <v>261</v>
      </c>
      <c r="O129" s="1" t="s">
        <v>1123</v>
      </c>
      <c r="P129" s="1" t="s">
        <v>261</v>
      </c>
      <c r="Q129" s="1" t="s">
        <v>31</v>
      </c>
    </row>
    <row r="130" spans="1:17" ht="12.75" hidden="1" customHeight="1" x14ac:dyDescent="0.2">
      <c r="A130" s="1" t="s">
        <v>1162</v>
      </c>
      <c r="B130" s="1" t="s">
        <v>1161</v>
      </c>
      <c r="C130" s="1" t="s">
        <v>24</v>
      </c>
      <c r="D130" s="1" t="s">
        <v>25</v>
      </c>
      <c r="E130" s="3">
        <v>33632.300000000003</v>
      </c>
      <c r="F130" s="3">
        <v>46470</v>
      </c>
      <c r="G130" s="4">
        <v>28</v>
      </c>
      <c r="H130" s="3">
        <v>5708.3441000000003</v>
      </c>
      <c r="I130" s="3">
        <v>27923.955900000001</v>
      </c>
      <c r="J130" s="5">
        <v>83.027196772150603</v>
      </c>
      <c r="K130" s="1" t="s">
        <v>26</v>
      </c>
      <c r="L130" s="1" t="s">
        <v>27</v>
      </c>
      <c r="M130" s="1" t="s">
        <v>312</v>
      </c>
      <c r="N130" s="1" t="s">
        <v>261</v>
      </c>
      <c r="O130" s="1" t="s">
        <v>1094</v>
      </c>
      <c r="P130" s="1" t="s">
        <v>261</v>
      </c>
      <c r="Q130" s="1" t="s">
        <v>31</v>
      </c>
    </row>
    <row r="131" spans="1:17" ht="12.75" hidden="1" customHeight="1" x14ac:dyDescent="0.2">
      <c r="A131" s="1" t="s">
        <v>1160</v>
      </c>
      <c r="B131" s="1" t="s">
        <v>1159</v>
      </c>
      <c r="C131" s="1" t="s">
        <v>24</v>
      </c>
      <c r="D131" s="1" t="s">
        <v>25</v>
      </c>
      <c r="E131" s="3">
        <v>35887.300000000003</v>
      </c>
      <c r="F131" s="3">
        <v>49586</v>
      </c>
      <c r="G131" s="4">
        <v>28</v>
      </c>
      <c r="H131" s="3">
        <v>5706.4278599999998</v>
      </c>
      <c r="I131" s="3">
        <v>30180.872139999999</v>
      </c>
      <c r="J131" s="5">
        <v>84.099032638287099</v>
      </c>
      <c r="K131" s="1" t="s">
        <v>26</v>
      </c>
      <c r="L131" s="1" t="s">
        <v>27</v>
      </c>
      <c r="M131" s="1" t="s">
        <v>312</v>
      </c>
      <c r="N131" s="1" t="s">
        <v>261</v>
      </c>
      <c r="O131" s="1" t="s">
        <v>1094</v>
      </c>
      <c r="P131" s="1" t="s">
        <v>261</v>
      </c>
      <c r="Q131" s="1" t="s">
        <v>31</v>
      </c>
    </row>
    <row r="132" spans="1:17" ht="12.75" hidden="1" customHeight="1" x14ac:dyDescent="0.2">
      <c r="A132" s="1" t="s">
        <v>1158</v>
      </c>
      <c r="B132" s="1" t="s">
        <v>1157</v>
      </c>
      <c r="C132" s="1" t="s">
        <v>24</v>
      </c>
      <c r="D132" s="1" t="s">
        <v>25</v>
      </c>
      <c r="E132" s="3">
        <v>29835.7</v>
      </c>
      <c r="F132" s="3">
        <v>41224</v>
      </c>
      <c r="G132" s="4">
        <v>28</v>
      </c>
      <c r="H132" s="3">
        <v>5105.0431399999998</v>
      </c>
      <c r="I132" s="3">
        <v>24730.656859999999</v>
      </c>
      <c r="J132" s="5">
        <v>82.889480923859693</v>
      </c>
      <c r="K132" s="1" t="s">
        <v>26</v>
      </c>
      <c r="L132" s="1" t="s">
        <v>27</v>
      </c>
      <c r="M132" s="1" t="s">
        <v>312</v>
      </c>
      <c r="N132" s="1" t="s">
        <v>261</v>
      </c>
      <c r="O132" s="1" t="s">
        <v>1094</v>
      </c>
      <c r="P132" s="1" t="s">
        <v>261</v>
      </c>
      <c r="Q132" s="1" t="s">
        <v>31</v>
      </c>
    </row>
    <row r="133" spans="1:17" ht="12.75" hidden="1" customHeight="1" x14ac:dyDescent="0.2">
      <c r="A133" s="1" t="s">
        <v>1156</v>
      </c>
      <c r="B133" s="1" t="s">
        <v>1155</v>
      </c>
      <c r="C133" s="1" t="s">
        <v>24</v>
      </c>
      <c r="D133" s="1" t="s">
        <v>25</v>
      </c>
      <c r="E133" s="3">
        <v>30651.599999999999</v>
      </c>
      <c r="F133" s="3">
        <v>42352</v>
      </c>
      <c r="G133" s="4">
        <v>28</v>
      </c>
      <c r="H133" s="3">
        <v>5105.0431399999998</v>
      </c>
      <c r="I133" s="3">
        <v>25546.556860000001</v>
      </c>
      <c r="J133" s="5">
        <v>83.344937491028205</v>
      </c>
      <c r="K133" s="1" t="s">
        <v>26</v>
      </c>
      <c r="L133" s="1" t="s">
        <v>27</v>
      </c>
      <c r="M133" s="1" t="s">
        <v>312</v>
      </c>
      <c r="N133" s="1" t="s">
        <v>261</v>
      </c>
      <c r="O133" s="1" t="s">
        <v>1094</v>
      </c>
      <c r="P133" s="1" t="s">
        <v>261</v>
      </c>
      <c r="Q133" s="1" t="s">
        <v>31</v>
      </c>
    </row>
    <row r="134" spans="1:17" ht="12.75" hidden="1" customHeight="1" x14ac:dyDescent="0.2">
      <c r="A134" s="1" t="s">
        <v>1154</v>
      </c>
      <c r="B134" s="1" t="s">
        <v>1153</v>
      </c>
      <c r="C134" s="1" t="s">
        <v>24</v>
      </c>
      <c r="D134" s="1" t="s">
        <v>25</v>
      </c>
      <c r="E134" s="3">
        <v>33722.5</v>
      </c>
      <c r="F134" s="3">
        <v>46595</v>
      </c>
      <c r="G134" s="4">
        <v>28</v>
      </c>
      <c r="H134" s="3">
        <v>5104.9837399999997</v>
      </c>
      <c r="I134" s="3">
        <v>28617.51626</v>
      </c>
      <c r="J134" s="5">
        <v>84.861787411965295</v>
      </c>
      <c r="K134" s="1" t="s">
        <v>26</v>
      </c>
      <c r="L134" s="1" t="s">
        <v>27</v>
      </c>
      <c r="M134" s="1" t="s">
        <v>312</v>
      </c>
      <c r="N134" s="1" t="s">
        <v>261</v>
      </c>
      <c r="O134" s="1" t="s">
        <v>1094</v>
      </c>
      <c r="P134" s="1" t="s">
        <v>261</v>
      </c>
      <c r="Q134" s="1" t="s">
        <v>31</v>
      </c>
    </row>
    <row r="135" spans="1:17" ht="12.75" hidden="1" customHeight="1" x14ac:dyDescent="0.2">
      <c r="A135" s="1" t="s">
        <v>1152</v>
      </c>
      <c r="B135" s="1" t="s">
        <v>1151</v>
      </c>
      <c r="C135" s="1" t="s">
        <v>24</v>
      </c>
      <c r="D135" s="1" t="s">
        <v>25</v>
      </c>
      <c r="E135" s="3">
        <v>33931.599999999999</v>
      </c>
      <c r="F135" s="3">
        <v>46884</v>
      </c>
      <c r="G135" s="4">
        <v>28</v>
      </c>
      <c r="H135" s="3">
        <v>5708.5784599999997</v>
      </c>
      <c r="I135" s="3">
        <v>28223.021540000002</v>
      </c>
      <c r="J135" s="5">
        <v>83.176217861816099</v>
      </c>
      <c r="K135" s="1" t="s">
        <v>26</v>
      </c>
      <c r="L135" s="1" t="s">
        <v>27</v>
      </c>
      <c r="M135" s="1" t="s">
        <v>312</v>
      </c>
      <c r="N135" s="1" t="s">
        <v>261</v>
      </c>
      <c r="O135" s="1" t="s">
        <v>1094</v>
      </c>
      <c r="P135" s="1" t="s">
        <v>261</v>
      </c>
      <c r="Q135" s="1" t="s">
        <v>31</v>
      </c>
    </row>
    <row r="136" spans="1:17" ht="12.75" hidden="1" customHeight="1" x14ac:dyDescent="0.2">
      <c r="A136" s="1" t="s">
        <v>1150</v>
      </c>
      <c r="B136" s="1" t="s">
        <v>1149</v>
      </c>
      <c r="C136" s="1" t="s">
        <v>24</v>
      </c>
      <c r="D136" s="1" t="s">
        <v>25</v>
      </c>
      <c r="E136" s="3">
        <v>34747.5</v>
      </c>
      <c r="F136" s="3">
        <v>48011</v>
      </c>
      <c r="G136" s="4">
        <v>28</v>
      </c>
      <c r="H136" s="3">
        <v>5708.2220600000001</v>
      </c>
      <c r="I136" s="3">
        <v>29039.27794</v>
      </c>
      <c r="J136" s="5">
        <v>83.572279847470995</v>
      </c>
      <c r="K136" s="1" t="s">
        <v>26</v>
      </c>
      <c r="L136" s="1" t="s">
        <v>27</v>
      </c>
      <c r="M136" s="1" t="s">
        <v>312</v>
      </c>
      <c r="N136" s="1" t="s">
        <v>261</v>
      </c>
      <c r="O136" s="1" t="s">
        <v>1094</v>
      </c>
      <c r="P136" s="1" t="s">
        <v>261</v>
      </c>
      <c r="Q136" s="1" t="s">
        <v>31</v>
      </c>
    </row>
    <row r="137" spans="1:17" ht="12.75" hidden="1" customHeight="1" x14ac:dyDescent="0.2">
      <c r="A137" s="1" t="s">
        <v>1148</v>
      </c>
      <c r="B137" s="1" t="s">
        <v>1147</v>
      </c>
      <c r="C137" s="1" t="s">
        <v>24</v>
      </c>
      <c r="D137" s="1" t="s">
        <v>25</v>
      </c>
      <c r="E137" s="3">
        <v>39843.11</v>
      </c>
      <c r="F137" s="3">
        <v>51562</v>
      </c>
      <c r="G137" s="4">
        <v>23</v>
      </c>
      <c r="H137" s="3">
        <v>5792.4444599999997</v>
      </c>
      <c r="I137" s="3">
        <v>34050.665540000002</v>
      </c>
      <c r="J137" s="5">
        <v>85.461866656493399</v>
      </c>
      <c r="K137" s="1" t="s">
        <v>26</v>
      </c>
      <c r="L137" s="1" t="s">
        <v>27</v>
      </c>
      <c r="M137" s="1" t="s">
        <v>312</v>
      </c>
      <c r="N137" s="1" t="s">
        <v>261</v>
      </c>
      <c r="O137" s="1" t="s">
        <v>1123</v>
      </c>
      <c r="P137" s="1" t="s">
        <v>261</v>
      </c>
      <c r="Q137" s="1" t="s">
        <v>31</v>
      </c>
    </row>
    <row r="138" spans="1:17" ht="12.75" hidden="1" customHeight="1" x14ac:dyDescent="0.2">
      <c r="A138" s="1" t="s">
        <v>1146</v>
      </c>
      <c r="B138" s="1" t="s">
        <v>1145</v>
      </c>
      <c r="C138" s="1" t="s">
        <v>24</v>
      </c>
      <c r="D138" s="1" t="s">
        <v>25</v>
      </c>
      <c r="E138" s="3">
        <v>39843.11</v>
      </c>
      <c r="F138" s="3">
        <v>51562</v>
      </c>
      <c r="G138" s="4">
        <v>23</v>
      </c>
      <c r="H138" s="3">
        <v>5792.8332600000003</v>
      </c>
      <c r="I138" s="3">
        <v>34050.276740000001</v>
      </c>
      <c r="J138" s="5">
        <v>85.460890829054307</v>
      </c>
      <c r="K138" s="1" t="s">
        <v>26</v>
      </c>
      <c r="L138" s="1" t="s">
        <v>27</v>
      </c>
      <c r="M138" s="1" t="s">
        <v>312</v>
      </c>
      <c r="N138" s="1" t="s">
        <v>261</v>
      </c>
      <c r="O138" s="1" t="s">
        <v>1123</v>
      </c>
      <c r="P138" s="1" t="s">
        <v>261</v>
      </c>
      <c r="Q138" s="1" t="s">
        <v>31</v>
      </c>
    </row>
    <row r="139" spans="1:17" ht="12.75" hidden="1" customHeight="1" x14ac:dyDescent="0.2">
      <c r="A139" s="1" t="s">
        <v>1144</v>
      </c>
      <c r="B139" s="1" t="s">
        <v>1143</v>
      </c>
      <c r="C139" s="1" t="s">
        <v>24</v>
      </c>
      <c r="D139" s="1" t="s">
        <v>25</v>
      </c>
      <c r="E139" s="3">
        <v>40688.86</v>
      </c>
      <c r="F139" s="3">
        <v>52656</v>
      </c>
      <c r="G139" s="4">
        <v>23</v>
      </c>
      <c r="H139" s="3">
        <v>5792.4444599999997</v>
      </c>
      <c r="I139" s="3">
        <v>34896.415540000002</v>
      </c>
      <c r="J139" s="5">
        <v>85.764053207683901</v>
      </c>
      <c r="K139" s="1" t="s">
        <v>26</v>
      </c>
      <c r="L139" s="1" t="s">
        <v>27</v>
      </c>
      <c r="M139" s="1" t="s">
        <v>312</v>
      </c>
      <c r="N139" s="1" t="s">
        <v>261</v>
      </c>
      <c r="O139" s="1" t="s">
        <v>1123</v>
      </c>
      <c r="P139" s="1" t="s">
        <v>261</v>
      </c>
      <c r="Q139" s="1" t="s">
        <v>31</v>
      </c>
    </row>
    <row r="140" spans="1:17" ht="12.75" hidden="1" customHeight="1" x14ac:dyDescent="0.2">
      <c r="A140" s="1" t="s">
        <v>1142</v>
      </c>
      <c r="B140" s="1" t="s">
        <v>1124</v>
      </c>
      <c r="C140" s="1" t="s">
        <v>24</v>
      </c>
      <c r="D140" s="1" t="s">
        <v>25</v>
      </c>
      <c r="E140" s="3">
        <v>40688.11</v>
      </c>
      <c r="F140" s="3">
        <v>52656</v>
      </c>
      <c r="G140" s="4">
        <v>23</v>
      </c>
      <c r="H140" s="3">
        <v>5792.8332600000003</v>
      </c>
      <c r="I140" s="3">
        <v>34895.276740000001</v>
      </c>
      <c r="J140" s="5">
        <v>85.762835236141498</v>
      </c>
      <c r="K140" s="1" t="s">
        <v>26</v>
      </c>
      <c r="L140" s="1" t="s">
        <v>27</v>
      </c>
      <c r="M140" s="1" t="s">
        <v>312</v>
      </c>
      <c r="N140" s="1" t="s">
        <v>261</v>
      </c>
      <c r="O140" s="1" t="s">
        <v>1123</v>
      </c>
      <c r="P140" s="1" t="s">
        <v>261</v>
      </c>
      <c r="Q140" s="1" t="s">
        <v>31</v>
      </c>
    </row>
    <row r="141" spans="1:17" ht="12.75" hidden="1" customHeight="1" x14ac:dyDescent="0.2">
      <c r="A141" s="1" t="s">
        <v>1141</v>
      </c>
      <c r="B141" s="1" t="s">
        <v>1140</v>
      </c>
      <c r="C141" s="1" t="s">
        <v>24</v>
      </c>
      <c r="D141" s="1" t="s">
        <v>25</v>
      </c>
      <c r="E141" s="3">
        <v>35563.4</v>
      </c>
      <c r="F141" s="3">
        <v>49138</v>
      </c>
      <c r="G141" s="4">
        <v>28</v>
      </c>
      <c r="H141" s="3">
        <v>5708.3441000000003</v>
      </c>
      <c r="I141" s="3">
        <v>29855.055899999999</v>
      </c>
      <c r="J141" s="5">
        <v>83.948823509563198</v>
      </c>
      <c r="K141" s="1" t="s">
        <v>26</v>
      </c>
      <c r="L141" s="1" t="s">
        <v>27</v>
      </c>
      <c r="M141" s="1" t="s">
        <v>312</v>
      </c>
      <c r="N141" s="1" t="s">
        <v>261</v>
      </c>
      <c r="O141" s="1" t="s">
        <v>1094</v>
      </c>
      <c r="P141" s="1" t="s">
        <v>261</v>
      </c>
      <c r="Q141" s="1" t="s">
        <v>31</v>
      </c>
    </row>
    <row r="142" spans="1:17" ht="12.75" hidden="1" customHeight="1" x14ac:dyDescent="0.2">
      <c r="A142" s="1" t="s">
        <v>1139</v>
      </c>
      <c r="B142" s="1" t="s">
        <v>1138</v>
      </c>
      <c r="C142" s="1" t="s">
        <v>24</v>
      </c>
      <c r="D142" s="1" t="s">
        <v>25</v>
      </c>
      <c r="E142" s="3">
        <v>37818.400000000001</v>
      </c>
      <c r="F142" s="3">
        <v>52254</v>
      </c>
      <c r="G142" s="4">
        <v>28</v>
      </c>
      <c r="H142" s="3">
        <v>5708.16266</v>
      </c>
      <c r="I142" s="3">
        <v>32110.23734</v>
      </c>
      <c r="J142" s="5">
        <v>84.906387737186094</v>
      </c>
      <c r="K142" s="1" t="s">
        <v>26</v>
      </c>
      <c r="L142" s="1" t="s">
        <v>27</v>
      </c>
      <c r="M142" s="1" t="s">
        <v>312</v>
      </c>
      <c r="N142" s="1" t="s">
        <v>261</v>
      </c>
      <c r="O142" s="1" t="s">
        <v>1094</v>
      </c>
      <c r="P142" s="1" t="s">
        <v>261</v>
      </c>
      <c r="Q142" s="1" t="s">
        <v>31</v>
      </c>
    </row>
    <row r="143" spans="1:17" ht="12.75" hidden="1" customHeight="1" x14ac:dyDescent="0.2">
      <c r="A143" s="1" t="s">
        <v>1137</v>
      </c>
      <c r="B143" s="1" t="s">
        <v>1136</v>
      </c>
      <c r="C143" s="1" t="s">
        <v>24</v>
      </c>
      <c r="D143" s="1" t="s">
        <v>25</v>
      </c>
      <c r="E143" s="3">
        <v>40635.1</v>
      </c>
      <c r="F143" s="3">
        <v>55239</v>
      </c>
      <c r="G143" s="4">
        <v>26</v>
      </c>
      <c r="H143" s="3">
        <v>5704.8123900000001</v>
      </c>
      <c r="I143" s="3">
        <v>34930.287609999999</v>
      </c>
      <c r="J143" s="5">
        <v>85.960875228558606</v>
      </c>
      <c r="K143" s="1" t="s">
        <v>26</v>
      </c>
      <c r="L143" s="1" t="s">
        <v>27</v>
      </c>
      <c r="M143" s="1" t="s">
        <v>312</v>
      </c>
      <c r="N143" s="1" t="s">
        <v>261</v>
      </c>
      <c r="O143" s="1" t="s">
        <v>1094</v>
      </c>
      <c r="P143" s="1" t="s">
        <v>261</v>
      </c>
      <c r="Q143" s="1" t="s">
        <v>31</v>
      </c>
    </row>
    <row r="144" spans="1:17" ht="12.75" hidden="1" customHeight="1" x14ac:dyDescent="0.2">
      <c r="A144" s="1" t="s">
        <v>1135</v>
      </c>
      <c r="B144" s="1" t="s">
        <v>1134</v>
      </c>
      <c r="C144" s="1" t="s">
        <v>24</v>
      </c>
      <c r="D144" s="1" t="s">
        <v>25</v>
      </c>
      <c r="E144" s="3">
        <v>44930.36</v>
      </c>
      <c r="F144" s="3">
        <v>58145</v>
      </c>
      <c r="G144" s="4">
        <v>23</v>
      </c>
      <c r="H144" s="3">
        <v>5792.1420600000001</v>
      </c>
      <c r="I144" s="3">
        <v>39138.217940000002</v>
      </c>
      <c r="J144" s="5">
        <v>87.108623078025602</v>
      </c>
      <c r="K144" s="1" t="s">
        <v>26</v>
      </c>
      <c r="L144" s="1" t="s">
        <v>27</v>
      </c>
      <c r="M144" s="1" t="s">
        <v>312</v>
      </c>
      <c r="N144" s="1" t="s">
        <v>261</v>
      </c>
      <c r="O144" s="1" t="s">
        <v>1123</v>
      </c>
      <c r="P144" s="1" t="s">
        <v>261</v>
      </c>
      <c r="Q144" s="1" t="s">
        <v>31</v>
      </c>
    </row>
    <row r="145" spans="1:17" ht="12.75" hidden="1" customHeight="1" x14ac:dyDescent="0.2">
      <c r="A145" s="1" t="s">
        <v>1133</v>
      </c>
      <c r="B145" s="1" t="s">
        <v>1132</v>
      </c>
      <c r="C145" s="1" t="s">
        <v>24</v>
      </c>
      <c r="D145" s="1" t="s">
        <v>25</v>
      </c>
      <c r="E145" s="3">
        <v>42566.2</v>
      </c>
      <c r="F145" s="3">
        <v>57908</v>
      </c>
      <c r="G145" s="4">
        <v>26</v>
      </c>
      <c r="H145" s="3">
        <v>5704.8123900000001</v>
      </c>
      <c r="I145" s="3">
        <v>36861.387609999998</v>
      </c>
      <c r="J145" s="5">
        <v>86.5977879397268</v>
      </c>
      <c r="K145" s="1" t="s">
        <v>26</v>
      </c>
      <c r="L145" s="1" t="s">
        <v>27</v>
      </c>
      <c r="M145" s="1" t="s">
        <v>312</v>
      </c>
      <c r="N145" s="1" t="s">
        <v>261</v>
      </c>
      <c r="O145" s="1" t="s">
        <v>1094</v>
      </c>
      <c r="P145" s="1" t="s">
        <v>261</v>
      </c>
      <c r="Q145" s="1" t="s">
        <v>31</v>
      </c>
    </row>
    <row r="146" spans="1:17" ht="12.75" hidden="1" customHeight="1" x14ac:dyDescent="0.2">
      <c r="A146" s="1" t="s">
        <v>1131</v>
      </c>
      <c r="B146" s="1" t="s">
        <v>1130</v>
      </c>
      <c r="C146" s="1" t="s">
        <v>24</v>
      </c>
      <c r="D146" s="1" t="s">
        <v>25</v>
      </c>
      <c r="E146" s="3">
        <v>39367.11</v>
      </c>
      <c r="F146" s="3">
        <v>50946</v>
      </c>
      <c r="G146" s="4">
        <v>23</v>
      </c>
      <c r="H146" s="3">
        <v>5832.0880200000001</v>
      </c>
      <c r="I146" s="3">
        <v>33535.021979999998</v>
      </c>
      <c r="J146" s="5">
        <v>85.185379317912805</v>
      </c>
      <c r="K146" s="1" t="s">
        <v>26</v>
      </c>
      <c r="L146" s="1" t="s">
        <v>27</v>
      </c>
      <c r="M146" s="1" t="s">
        <v>312</v>
      </c>
      <c r="N146" s="1" t="s">
        <v>261</v>
      </c>
      <c r="O146" s="1" t="s">
        <v>1123</v>
      </c>
      <c r="P146" s="1" t="s">
        <v>261</v>
      </c>
      <c r="Q146" s="1" t="s">
        <v>31</v>
      </c>
    </row>
    <row r="147" spans="1:17" ht="12.75" hidden="1" customHeight="1" x14ac:dyDescent="0.2">
      <c r="A147" s="1" t="s">
        <v>1129</v>
      </c>
      <c r="B147" s="1" t="s">
        <v>1128</v>
      </c>
      <c r="C147" s="1" t="s">
        <v>24</v>
      </c>
      <c r="D147" s="1" t="s">
        <v>25</v>
      </c>
      <c r="E147" s="3">
        <v>39367.11</v>
      </c>
      <c r="F147" s="3">
        <v>50946</v>
      </c>
      <c r="G147" s="4">
        <v>23</v>
      </c>
      <c r="H147" s="3">
        <v>5832.4768199999999</v>
      </c>
      <c r="I147" s="3">
        <v>33534.633179999997</v>
      </c>
      <c r="J147" s="5">
        <v>85.184391691439899</v>
      </c>
      <c r="K147" s="1" t="s">
        <v>26</v>
      </c>
      <c r="L147" s="1" t="s">
        <v>27</v>
      </c>
      <c r="M147" s="1" t="s">
        <v>312</v>
      </c>
      <c r="N147" s="1" t="s">
        <v>261</v>
      </c>
      <c r="O147" s="1" t="s">
        <v>1123</v>
      </c>
      <c r="P147" s="1" t="s">
        <v>261</v>
      </c>
      <c r="Q147" s="1" t="s">
        <v>31</v>
      </c>
    </row>
    <row r="148" spans="1:17" ht="12.75" hidden="1" customHeight="1" x14ac:dyDescent="0.2">
      <c r="A148" s="1" t="s">
        <v>1127</v>
      </c>
      <c r="B148" s="1" t="s">
        <v>1126</v>
      </c>
      <c r="C148" s="1" t="s">
        <v>24</v>
      </c>
      <c r="D148" s="1" t="s">
        <v>25</v>
      </c>
      <c r="E148" s="3">
        <v>40212.86</v>
      </c>
      <c r="F148" s="3">
        <v>52040</v>
      </c>
      <c r="G148" s="4">
        <v>23</v>
      </c>
      <c r="H148" s="3">
        <v>5832.0880200000001</v>
      </c>
      <c r="I148" s="3">
        <v>34380.771979999998</v>
      </c>
      <c r="J148" s="5">
        <v>85.496957888595801</v>
      </c>
      <c r="K148" s="1" t="s">
        <v>26</v>
      </c>
      <c r="L148" s="1" t="s">
        <v>27</v>
      </c>
      <c r="M148" s="1" t="s">
        <v>312</v>
      </c>
      <c r="N148" s="1" t="s">
        <v>261</v>
      </c>
      <c r="O148" s="1" t="s">
        <v>1123</v>
      </c>
      <c r="P148" s="1" t="s">
        <v>261</v>
      </c>
      <c r="Q148" s="1" t="s">
        <v>31</v>
      </c>
    </row>
    <row r="149" spans="1:17" ht="12.75" hidden="1" customHeight="1" x14ac:dyDescent="0.2">
      <c r="A149" s="1" t="s">
        <v>1125</v>
      </c>
      <c r="B149" s="1" t="s">
        <v>1124</v>
      </c>
      <c r="C149" s="1" t="s">
        <v>24</v>
      </c>
      <c r="D149" s="1" t="s">
        <v>25</v>
      </c>
      <c r="E149" s="3">
        <v>40212.86</v>
      </c>
      <c r="F149" s="3">
        <v>52040</v>
      </c>
      <c r="G149" s="4">
        <v>23</v>
      </c>
      <c r="H149" s="3">
        <v>5832.4768199999999</v>
      </c>
      <c r="I149" s="3">
        <v>34380.383179999997</v>
      </c>
      <c r="J149" s="5">
        <v>85.495991033714105</v>
      </c>
      <c r="K149" s="1" t="s">
        <v>26</v>
      </c>
      <c r="L149" s="1" t="s">
        <v>27</v>
      </c>
      <c r="M149" s="1" t="s">
        <v>312</v>
      </c>
      <c r="N149" s="1" t="s">
        <v>261</v>
      </c>
      <c r="O149" s="1" t="s">
        <v>1123</v>
      </c>
      <c r="P149" s="1" t="s">
        <v>261</v>
      </c>
      <c r="Q149" s="1" t="s">
        <v>31</v>
      </c>
    </row>
    <row r="150" spans="1:17" ht="12.75" hidden="1" customHeight="1" x14ac:dyDescent="0.2">
      <c r="A150" s="1" t="s">
        <v>1122</v>
      </c>
      <c r="B150" s="1" t="s">
        <v>1121</v>
      </c>
      <c r="C150" s="1" t="s">
        <v>24</v>
      </c>
      <c r="D150" s="1" t="s">
        <v>25</v>
      </c>
      <c r="E150" s="3">
        <v>21894.6</v>
      </c>
      <c r="F150" s="3">
        <v>32757</v>
      </c>
      <c r="G150" s="4">
        <v>33</v>
      </c>
      <c r="H150" s="3">
        <v>5828.1535700000004</v>
      </c>
      <c r="I150" s="3">
        <v>16066.44643</v>
      </c>
      <c r="J150" s="5">
        <v>73.380862998182195</v>
      </c>
      <c r="K150" s="1" t="s">
        <v>26</v>
      </c>
      <c r="L150" s="1" t="s">
        <v>27</v>
      </c>
      <c r="M150" s="1" t="s">
        <v>312</v>
      </c>
      <c r="N150" s="1" t="s">
        <v>261</v>
      </c>
      <c r="O150" s="1" t="s">
        <v>1094</v>
      </c>
      <c r="P150" s="1" t="s">
        <v>261</v>
      </c>
      <c r="Q150" s="1" t="s">
        <v>31</v>
      </c>
    </row>
    <row r="151" spans="1:17" ht="12.75" hidden="1" customHeight="1" x14ac:dyDescent="0.2">
      <c r="A151" s="1" t="s">
        <v>1120</v>
      </c>
      <c r="B151" s="1" t="s">
        <v>1119</v>
      </c>
      <c r="C151" s="1" t="s">
        <v>24</v>
      </c>
      <c r="D151" s="1" t="s">
        <v>25</v>
      </c>
      <c r="E151" s="3">
        <v>24039.599999999999</v>
      </c>
      <c r="F151" s="3">
        <v>35967</v>
      </c>
      <c r="G151" s="4">
        <v>33</v>
      </c>
      <c r="H151" s="3">
        <v>5775.3232099999996</v>
      </c>
      <c r="I151" s="3">
        <v>18264.27679</v>
      </c>
      <c r="J151" s="5">
        <v>75.975793232832501</v>
      </c>
      <c r="K151" s="1" t="s">
        <v>26</v>
      </c>
      <c r="L151" s="1" t="s">
        <v>27</v>
      </c>
      <c r="M151" s="1" t="s">
        <v>312</v>
      </c>
      <c r="N151" s="1" t="s">
        <v>261</v>
      </c>
      <c r="O151" s="1" t="s">
        <v>1094</v>
      </c>
      <c r="P151" s="1" t="s">
        <v>261</v>
      </c>
      <c r="Q151" s="1" t="s">
        <v>31</v>
      </c>
    </row>
    <row r="152" spans="1:17" ht="12.75" hidden="1" customHeight="1" x14ac:dyDescent="0.2">
      <c r="A152" s="1" t="s">
        <v>1118</v>
      </c>
      <c r="B152" s="1" t="s">
        <v>1117</v>
      </c>
      <c r="C152" s="1" t="s">
        <v>24</v>
      </c>
      <c r="D152" s="1" t="s">
        <v>25</v>
      </c>
      <c r="E152" s="3">
        <v>19211.400000000001</v>
      </c>
      <c r="F152" s="3">
        <v>28743</v>
      </c>
      <c r="G152" s="4">
        <v>33</v>
      </c>
      <c r="H152" s="3">
        <v>5166.5758100000003</v>
      </c>
      <c r="I152" s="3">
        <v>14044.824189999999</v>
      </c>
      <c r="J152" s="5">
        <v>73.106718875251204</v>
      </c>
      <c r="K152" s="1" t="s">
        <v>26</v>
      </c>
      <c r="L152" s="1" t="s">
        <v>27</v>
      </c>
      <c r="M152" s="1" t="s">
        <v>312</v>
      </c>
      <c r="N152" s="1" t="s">
        <v>261</v>
      </c>
      <c r="O152" s="1" t="s">
        <v>1094</v>
      </c>
      <c r="P152" s="1" t="s">
        <v>261</v>
      </c>
      <c r="Q152" s="1" t="s">
        <v>31</v>
      </c>
    </row>
    <row r="153" spans="1:17" ht="12.75" hidden="1" customHeight="1" x14ac:dyDescent="0.2">
      <c r="A153" s="1" t="s">
        <v>1116</v>
      </c>
      <c r="B153" s="1" t="s">
        <v>1115</v>
      </c>
      <c r="C153" s="1" t="s">
        <v>24</v>
      </c>
      <c r="D153" s="1" t="s">
        <v>25</v>
      </c>
      <c r="E153" s="3">
        <v>22132.5</v>
      </c>
      <c r="F153" s="3">
        <v>33113</v>
      </c>
      <c r="G153" s="4">
        <v>33</v>
      </c>
      <c r="H153" s="3">
        <v>5163.4060099999997</v>
      </c>
      <c r="I153" s="3">
        <v>16969.093990000001</v>
      </c>
      <c r="J153" s="5">
        <v>76.670480018072993</v>
      </c>
      <c r="K153" s="1" t="s">
        <v>26</v>
      </c>
      <c r="L153" s="1" t="s">
        <v>27</v>
      </c>
      <c r="M153" s="1" t="s">
        <v>312</v>
      </c>
      <c r="N153" s="1" t="s">
        <v>261</v>
      </c>
      <c r="O153" s="1" t="s">
        <v>1094</v>
      </c>
      <c r="P153" s="1" t="s">
        <v>261</v>
      </c>
      <c r="Q153" s="1" t="s">
        <v>31</v>
      </c>
    </row>
    <row r="154" spans="1:17" ht="12.75" hidden="1" customHeight="1" x14ac:dyDescent="0.2">
      <c r="A154" s="1" t="s">
        <v>1114</v>
      </c>
      <c r="B154" s="1" t="s">
        <v>1113</v>
      </c>
      <c r="C154" s="1" t="s">
        <v>24</v>
      </c>
      <c r="D154" s="1" t="s">
        <v>25</v>
      </c>
      <c r="E154" s="3">
        <v>23107.5</v>
      </c>
      <c r="F154" s="3">
        <v>34572</v>
      </c>
      <c r="G154" s="4">
        <v>33</v>
      </c>
      <c r="H154" s="3">
        <v>5769.7547299999997</v>
      </c>
      <c r="I154" s="3">
        <v>17337.745269999999</v>
      </c>
      <c r="J154" s="5">
        <v>75.030813675213693</v>
      </c>
      <c r="K154" s="1" t="s">
        <v>26</v>
      </c>
      <c r="L154" s="1" t="s">
        <v>27</v>
      </c>
      <c r="M154" s="1" t="s">
        <v>312</v>
      </c>
      <c r="N154" s="1" t="s">
        <v>261</v>
      </c>
      <c r="O154" s="1" t="s">
        <v>1094</v>
      </c>
      <c r="P154" s="1" t="s">
        <v>261</v>
      </c>
      <c r="Q154" s="1" t="s">
        <v>31</v>
      </c>
    </row>
    <row r="155" spans="1:17" ht="12.75" hidden="1" customHeight="1" x14ac:dyDescent="0.2">
      <c r="A155" s="1" t="s">
        <v>1112</v>
      </c>
      <c r="B155" s="1" t="s">
        <v>1111</v>
      </c>
      <c r="C155" s="1" t="s">
        <v>24</v>
      </c>
      <c r="D155" s="1" t="s">
        <v>25</v>
      </c>
      <c r="E155" s="3">
        <v>23883.599999999999</v>
      </c>
      <c r="F155" s="3">
        <v>35733</v>
      </c>
      <c r="G155" s="4">
        <v>33</v>
      </c>
      <c r="H155" s="3">
        <v>5769.8767699999999</v>
      </c>
      <c r="I155" s="3">
        <v>18113.72323</v>
      </c>
      <c r="J155" s="5">
        <v>75.841678934499001</v>
      </c>
      <c r="K155" s="1" t="s">
        <v>26</v>
      </c>
      <c r="L155" s="1" t="s">
        <v>27</v>
      </c>
      <c r="M155" s="1" t="s">
        <v>312</v>
      </c>
      <c r="N155" s="1" t="s">
        <v>261</v>
      </c>
      <c r="O155" s="1" t="s">
        <v>1094</v>
      </c>
      <c r="P155" s="1" t="s">
        <v>261</v>
      </c>
      <c r="Q155" s="1" t="s">
        <v>31</v>
      </c>
    </row>
    <row r="156" spans="1:17" ht="12.75" hidden="1" customHeight="1" x14ac:dyDescent="0.2">
      <c r="A156" s="1" t="s">
        <v>1110</v>
      </c>
      <c r="B156" s="1" t="s">
        <v>1109</v>
      </c>
      <c r="C156" s="1" t="s">
        <v>24</v>
      </c>
      <c r="D156" s="1" t="s">
        <v>25</v>
      </c>
      <c r="E156" s="3">
        <v>26028.6</v>
      </c>
      <c r="F156" s="3">
        <v>37808</v>
      </c>
      <c r="G156" s="4">
        <v>31</v>
      </c>
      <c r="H156" s="3">
        <v>5769.6953299999996</v>
      </c>
      <c r="I156" s="3">
        <v>20258.90467</v>
      </c>
      <c r="J156" s="5">
        <v>77.833247543087197</v>
      </c>
      <c r="K156" s="1" t="s">
        <v>26</v>
      </c>
      <c r="L156" s="1" t="s">
        <v>27</v>
      </c>
      <c r="M156" s="1" t="s">
        <v>312</v>
      </c>
      <c r="N156" s="1" t="s">
        <v>261</v>
      </c>
      <c r="O156" s="1" t="s">
        <v>1094</v>
      </c>
      <c r="P156" s="1" t="s">
        <v>261</v>
      </c>
      <c r="Q156" s="1" t="s">
        <v>31</v>
      </c>
    </row>
    <row r="157" spans="1:17" ht="12.75" hidden="1" customHeight="1" x14ac:dyDescent="0.2">
      <c r="A157" s="1" t="s">
        <v>1108</v>
      </c>
      <c r="B157" s="1" t="s">
        <v>1107</v>
      </c>
      <c r="C157" s="1" t="s">
        <v>24</v>
      </c>
      <c r="D157" s="1" t="s">
        <v>25</v>
      </c>
      <c r="E157" s="3">
        <v>23813.4</v>
      </c>
      <c r="F157" s="3">
        <v>33583</v>
      </c>
      <c r="G157" s="4">
        <v>29</v>
      </c>
      <c r="H157" s="3">
        <v>5207.2064899999996</v>
      </c>
      <c r="I157" s="3">
        <v>18606.193510000001</v>
      </c>
      <c r="J157" s="5">
        <v>78.133292641957894</v>
      </c>
      <c r="K157" s="1" t="s">
        <v>26</v>
      </c>
      <c r="L157" s="1" t="s">
        <v>27</v>
      </c>
      <c r="M157" s="1" t="s">
        <v>312</v>
      </c>
      <c r="N157" s="1" t="s">
        <v>261</v>
      </c>
      <c r="O157" s="1" t="s">
        <v>1094</v>
      </c>
      <c r="P157" s="1" t="s">
        <v>261</v>
      </c>
      <c r="Q157" s="1" t="s">
        <v>31</v>
      </c>
    </row>
    <row r="158" spans="1:17" ht="12.75" hidden="1" customHeight="1" x14ac:dyDescent="0.2">
      <c r="A158" s="1" t="s">
        <v>1106</v>
      </c>
      <c r="B158" s="1" t="s">
        <v>1105</v>
      </c>
      <c r="C158" s="1" t="s">
        <v>24</v>
      </c>
      <c r="D158" s="1" t="s">
        <v>25</v>
      </c>
      <c r="E158" s="3">
        <v>27709.5</v>
      </c>
      <c r="F158" s="3">
        <v>39732</v>
      </c>
      <c r="G158" s="4">
        <v>30</v>
      </c>
      <c r="H158" s="3">
        <v>5802.60941</v>
      </c>
      <c r="I158" s="3">
        <v>21906.890589999999</v>
      </c>
      <c r="J158" s="5">
        <v>79.059133474079303</v>
      </c>
      <c r="K158" s="1" t="s">
        <v>26</v>
      </c>
      <c r="L158" s="1" t="s">
        <v>27</v>
      </c>
      <c r="M158" s="1" t="s">
        <v>312</v>
      </c>
      <c r="N158" s="1" t="s">
        <v>261</v>
      </c>
      <c r="O158" s="1" t="s">
        <v>1094</v>
      </c>
      <c r="P158" s="1" t="s">
        <v>261</v>
      </c>
      <c r="Q158" s="1" t="s">
        <v>31</v>
      </c>
    </row>
    <row r="159" spans="1:17" ht="12.75" hidden="1" customHeight="1" x14ac:dyDescent="0.2">
      <c r="A159" s="1" t="s">
        <v>1104</v>
      </c>
      <c r="B159" s="1" t="s">
        <v>1103</v>
      </c>
      <c r="C159" s="1" t="s">
        <v>24</v>
      </c>
      <c r="D159" s="1" t="s">
        <v>25</v>
      </c>
      <c r="E159" s="3">
        <v>26309.7</v>
      </c>
      <c r="F159" s="3">
        <v>35294</v>
      </c>
      <c r="G159" s="4">
        <v>25</v>
      </c>
      <c r="H159" s="3">
        <v>5193.8026099999997</v>
      </c>
      <c r="I159" s="3">
        <v>21115.897389999998</v>
      </c>
      <c r="J159" s="5">
        <v>80.258982010437194</v>
      </c>
      <c r="K159" s="1" t="s">
        <v>26</v>
      </c>
      <c r="L159" s="1" t="s">
        <v>27</v>
      </c>
      <c r="M159" s="1" t="s">
        <v>312</v>
      </c>
      <c r="N159" s="1" t="s">
        <v>261</v>
      </c>
      <c r="O159" s="1" t="s">
        <v>1094</v>
      </c>
      <c r="P159" s="1" t="s">
        <v>261</v>
      </c>
      <c r="Q159" s="1" t="s">
        <v>31</v>
      </c>
    </row>
    <row r="160" spans="1:17" ht="12.75" hidden="1" customHeight="1" x14ac:dyDescent="0.2">
      <c r="A160" s="1" t="s">
        <v>1102</v>
      </c>
      <c r="B160" s="1" t="s">
        <v>1101</v>
      </c>
      <c r="C160" s="1" t="s">
        <v>24</v>
      </c>
      <c r="D160" s="1" t="s">
        <v>25</v>
      </c>
      <c r="E160" s="3">
        <v>25802.400000000001</v>
      </c>
      <c r="F160" s="3">
        <v>36388</v>
      </c>
      <c r="G160" s="4">
        <v>29</v>
      </c>
      <c r="H160" s="3">
        <v>5226.8614100000004</v>
      </c>
      <c r="I160" s="3">
        <v>20575.53859</v>
      </c>
      <c r="J160" s="5">
        <v>79.742731645118297</v>
      </c>
      <c r="K160" s="1" t="s">
        <v>26</v>
      </c>
      <c r="L160" s="1" t="s">
        <v>27</v>
      </c>
      <c r="M160" s="1" t="s">
        <v>312</v>
      </c>
      <c r="N160" s="1" t="s">
        <v>261</v>
      </c>
      <c r="O160" s="1" t="s">
        <v>1094</v>
      </c>
      <c r="P160" s="1" t="s">
        <v>261</v>
      </c>
      <c r="Q160" s="1" t="s">
        <v>31</v>
      </c>
    </row>
    <row r="161" spans="1:17" ht="12.75" hidden="1" customHeight="1" x14ac:dyDescent="0.2">
      <c r="A161" s="1" t="s">
        <v>1100</v>
      </c>
      <c r="B161" s="1" t="s">
        <v>1099</v>
      </c>
      <c r="C161" s="1" t="s">
        <v>24</v>
      </c>
      <c r="D161" s="1" t="s">
        <v>25</v>
      </c>
      <c r="E161" s="3">
        <v>29698.5</v>
      </c>
      <c r="F161" s="3">
        <v>41883</v>
      </c>
      <c r="G161" s="4">
        <v>29</v>
      </c>
      <c r="H161" s="3">
        <v>5830.0403299999998</v>
      </c>
      <c r="I161" s="3">
        <v>23868.45967</v>
      </c>
      <c r="J161" s="5">
        <v>80.369243126757297</v>
      </c>
      <c r="K161" s="1" t="s">
        <v>26</v>
      </c>
      <c r="L161" s="1" t="s">
        <v>27</v>
      </c>
      <c r="M161" s="1" t="s">
        <v>312</v>
      </c>
      <c r="N161" s="1" t="s">
        <v>261</v>
      </c>
      <c r="O161" s="1" t="s">
        <v>1094</v>
      </c>
      <c r="P161" s="1" t="s">
        <v>261</v>
      </c>
      <c r="Q161" s="1" t="s">
        <v>31</v>
      </c>
    </row>
    <row r="162" spans="1:17" ht="12.75" hidden="1" customHeight="1" x14ac:dyDescent="0.2">
      <c r="A162" s="1" t="s">
        <v>1098</v>
      </c>
      <c r="B162" s="1" t="s">
        <v>1097</v>
      </c>
      <c r="C162" s="1" t="s">
        <v>24</v>
      </c>
      <c r="D162" s="1" t="s">
        <v>25</v>
      </c>
      <c r="E162" s="3">
        <v>30474.6</v>
      </c>
      <c r="F162" s="3">
        <v>42977</v>
      </c>
      <c r="G162" s="4">
        <v>29</v>
      </c>
      <c r="H162" s="3">
        <v>5830.16237</v>
      </c>
      <c r="I162" s="3">
        <v>24644.43763</v>
      </c>
      <c r="J162" s="5">
        <v>80.868781312962298</v>
      </c>
      <c r="K162" s="1" t="s">
        <v>26</v>
      </c>
      <c r="L162" s="1" t="s">
        <v>27</v>
      </c>
      <c r="M162" s="1" t="s">
        <v>312</v>
      </c>
      <c r="N162" s="1" t="s">
        <v>261</v>
      </c>
      <c r="O162" s="1" t="s">
        <v>1094</v>
      </c>
      <c r="P162" s="1" t="s">
        <v>261</v>
      </c>
      <c r="Q162" s="1" t="s">
        <v>31</v>
      </c>
    </row>
    <row r="163" spans="1:17" ht="12.75" hidden="1" customHeight="1" x14ac:dyDescent="0.2">
      <c r="A163" s="1" t="s">
        <v>1096</v>
      </c>
      <c r="B163" s="1" t="s">
        <v>1095</v>
      </c>
      <c r="C163" s="1" t="s">
        <v>24</v>
      </c>
      <c r="D163" s="1" t="s">
        <v>25</v>
      </c>
      <c r="E163" s="3">
        <v>32619.599999999999</v>
      </c>
      <c r="F163" s="3">
        <v>46002</v>
      </c>
      <c r="G163" s="4">
        <v>29</v>
      </c>
      <c r="H163" s="3">
        <v>5829.9809299999997</v>
      </c>
      <c r="I163" s="3">
        <v>26789.619070000001</v>
      </c>
      <c r="J163" s="5">
        <v>82.127368422666095</v>
      </c>
      <c r="K163" s="1" t="s">
        <v>26</v>
      </c>
      <c r="L163" s="1" t="s">
        <v>27</v>
      </c>
      <c r="M163" s="1" t="s">
        <v>312</v>
      </c>
      <c r="N163" s="1" t="s">
        <v>261</v>
      </c>
      <c r="O163" s="1" t="s">
        <v>1094</v>
      </c>
      <c r="P163" s="1" t="s">
        <v>261</v>
      </c>
      <c r="Q163" s="1" t="s">
        <v>31</v>
      </c>
    </row>
    <row r="164" spans="1:17" ht="12.75" hidden="1" customHeight="1" x14ac:dyDescent="0.2">
      <c r="A164" s="1" t="s">
        <v>1093</v>
      </c>
      <c r="B164" s="1" t="s">
        <v>1092</v>
      </c>
      <c r="C164" s="1" t="s">
        <v>24</v>
      </c>
      <c r="D164" s="1" t="s">
        <v>25</v>
      </c>
      <c r="E164" s="3">
        <v>100</v>
      </c>
      <c r="F164" s="3">
        <v>100</v>
      </c>
      <c r="G164" s="4">
        <v>0</v>
      </c>
      <c r="H164" s="3">
        <v>10.789199999999999</v>
      </c>
      <c r="I164" s="3">
        <v>89.210800000000006</v>
      </c>
      <c r="J164" s="5">
        <v>89.210800000000006</v>
      </c>
      <c r="K164" s="1" t="s">
        <v>26</v>
      </c>
      <c r="L164" s="1" t="s">
        <v>27</v>
      </c>
      <c r="M164" s="1" t="s">
        <v>1079</v>
      </c>
      <c r="N164" s="1" t="s">
        <v>1091</v>
      </c>
      <c r="O164" s="1" t="s">
        <v>771</v>
      </c>
      <c r="P164" s="1" t="s">
        <v>251</v>
      </c>
      <c r="Q164" s="1" t="s">
        <v>31</v>
      </c>
    </row>
    <row r="165" spans="1:17" ht="12.75" hidden="1" customHeight="1" x14ac:dyDescent="0.2">
      <c r="A165" s="1" t="s">
        <v>1090</v>
      </c>
      <c r="B165" s="1" t="s">
        <v>1089</v>
      </c>
      <c r="C165" s="1" t="s">
        <v>24</v>
      </c>
      <c r="D165" s="1" t="s">
        <v>25</v>
      </c>
      <c r="E165" s="3">
        <v>10</v>
      </c>
      <c r="F165" s="3">
        <v>10</v>
      </c>
      <c r="G165" s="4">
        <v>0</v>
      </c>
      <c r="H165" s="3">
        <v>7.1711999999999998</v>
      </c>
      <c r="I165" s="3">
        <v>2.8288000000000002</v>
      </c>
      <c r="J165" s="5">
        <v>28.288</v>
      </c>
      <c r="K165" s="1" t="s">
        <v>26</v>
      </c>
      <c r="L165" s="1" t="s">
        <v>27</v>
      </c>
      <c r="M165" s="1" t="s">
        <v>1079</v>
      </c>
      <c r="N165" s="1" t="s">
        <v>1088</v>
      </c>
      <c r="O165" s="1" t="s">
        <v>771</v>
      </c>
      <c r="P165" s="1" t="s">
        <v>251</v>
      </c>
      <c r="Q165" s="1" t="s">
        <v>31</v>
      </c>
    </row>
    <row r="166" spans="1:17" ht="12.75" hidden="1" customHeight="1" x14ac:dyDescent="0.2">
      <c r="A166" s="1" t="s">
        <v>1087</v>
      </c>
      <c r="B166" s="1" t="s">
        <v>1086</v>
      </c>
      <c r="C166" s="1" t="s">
        <v>24</v>
      </c>
      <c r="D166" s="1" t="s">
        <v>25</v>
      </c>
      <c r="E166" s="3">
        <v>10</v>
      </c>
      <c r="F166" s="3">
        <v>10</v>
      </c>
      <c r="G166" s="4">
        <v>0</v>
      </c>
      <c r="H166" s="3">
        <v>1.7712000000000001</v>
      </c>
      <c r="I166" s="3">
        <v>8.2287999999999997</v>
      </c>
      <c r="J166" s="5">
        <v>82.287999999999997</v>
      </c>
      <c r="K166" s="1" t="s">
        <v>26</v>
      </c>
      <c r="L166" s="1" t="s">
        <v>27</v>
      </c>
      <c r="M166" s="1" t="s">
        <v>1079</v>
      </c>
      <c r="N166" s="1" t="s">
        <v>1078</v>
      </c>
      <c r="O166" s="1" t="s">
        <v>1077</v>
      </c>
      <c r="P166" s="1" t="s">
        <v>284</v>
      </c>
      <c r="Q166" s="1" t="s">
        <v>31</v>
      </c>
    </row>
    <row r="167" spans="1:17" ht="12.75" hidden="1" customHeight="1" x14ac:dyDescent="0.2">
      <c r="A167" s="1" t="s">
        <v>1085</v>
      </c>
      <c r="B167" s="1" t="s">
        <v>1084</v>
      </c>
      <c r="C167" s="1" t="s">
        <v>24</v>
      </c>
      <c r="D167" s="1" t="s">
        <v>25</v>
      </c>
      <c r="E167" s="3">
        <v>10</v>
      </c>
      <c r="F167" s="3">
        <v>10</v>
      </c>
      <c r="G167" s="4">
        <v>0</v>
      </c>
      <c r="H167" s="3">
        <v>1.1772</v>
      </c>
      <c r="I167" s="3">
        <v>8.8228000000000009</v>
      </c>
      <c r="J167" s="5">
        <v>88.227999999999994</v>
      </c>
      <c r="K167" s="1" t="s">
        <v>26</v>
      </c>
      <c r="L167" s="1" t="s">
        <v>27</v>
      </c>
      <c r="M167" s="1" t="s">
        <v>1079</v>
      </c>
      <c r="N167" s="1" t="s">
        <v>1078</v>
      </c>
      <c r="O167" s="1" t="s">
        <v>1077</v>
      </c>
      <c r="P167" s="1" t="s">
        <v>251</v>
      </c>
      <c r="Q167" s="1" t="s">
        <v>31</v>
      </c>
    </row>
    <row r="168" spans="1:17" ht="12.75" hidden="1" customHeight="1" x14ac:dyDescent="0.2">
      <c r="A168" s="1" t="s">
        <v>1083</v>
      </c>
      <c r="B168" s="1" t="s">
        <v>1082</v>
      </c>
      <c r="C168" s="1" t="s">
        <v>24</v>
      </c>
      <c r="D168" s="1" t="s">
        <v>25</v>
      </c>
      <c r="E168" s="3">
        <v>100</v>
      </c>
      <c r="F168" s="3">
        <v>100</v>
      </c>
      <c r="G168" s="4">
        <v>0</v>
      </c>
      <c r="H168" s="3">
        <v>10.206</v>
      </c>
      <c r="I168" s="3">
        <v>89.793999999999997</v>
      </c>
      <c r="J168" s="5">
        <v>89.793999999999997</v>
      </c>
      <c r="K168" s="1" t="s">
        <v>26</v>
      </c>
      <c r="L168" s="1" t="s">
        <v>27</v>
      </c>
      <c r="M168" s="1" t="s">
        <v>1079</v>
      </c>
      <c r="N168" s="1" t="s">
        <v>1078</v>
      </c>
      <c r="O168" s="1" t="s">
        <v>1077</v>
      </c>
      <c r="P168" s="1" t="s">
        <v>251</v>
      </c>
      <c r="Q168" s="1" t="s">
        <v>31</v>
      </c>
    </row>
    <row r="169" spans="1:17" ht="12.75" hidden="1" customHeight="1" x14ac:dyDescent="0.2">
      <c r="A169" s="1" t="s">
        <v>1081</v>
      </c>
      <c r="B169" s="1" t="s">
        <v>1080</v>
      </c>
      <c r="C169" s="1" t="s">
        <v>24</v>
      </c>
      <c r="D169" s="1" t="s">
        <v>25</v>
      </c>
      <c r="E169" s="3">
        <v>25</v>
      </c>
      <c r="F169" s="3">
        <v>0</v>
      </c>
      <c r="G169" s="4">
        <v>0</v>
      </c>
      <c r="H169" s="3">
        <v>12.15728</v>
      </c>
      <c r="I169" s="3">
        <v>12.84272</v>
      </c>
      <c r="J169" s="5">
        <v>51.37088</v>
      </c>
      <c r="K169" s="1" t="s">
        <v>26</v>
      </c>
      <c r="L169" s="1" t="s">
        <v>34</v>
      </c>
      <c r="M169" s="1" t="s">
        <v>1079</v>
      </c>
      <c r="N169" s="1" t="s">
        <v>1078</v>
      </c>
      <c r="O169" s="1" t="s">
        <v>1077</v>
      </c>
      <c r="P169" s="1" t="s">
        <v>251</v>
      </c>
      <c r="Q169" s="1" t="s">
        <v>31</v>
      </c>
    </row>
    <row r="170" spans="1:17" ht="12.75" hidden="1" customHeight="1" x14ac:dyDescent="0.2">
      <c r="A170" s="1" t="s">
        <v>1076</v>
      </c>
      <c r="B170" s="1" t="s">
        <v>1075</v>
      </c>
      <c r="C170" s="1" t="s">
        <v>24</v>
      </c>
      <c r="D170" s="1" t="s">
        <v>25</v>
      </c>
      <c r="E170" s="3">
        <v>70.2</v>
      </c>
      <c r="F170" s="3">
        <v>99</v>
      </c>
      <c r="G170" s="4">
        <v>29</v>
      </c>
      <c r="H170" s="3">
        <v>37.152000000000001</v>
      </c>
      <c r="I170" s="3">
        <v>33.048000000000002</v>
      </c>
      <c r="J170" s="5">
        <v>47.076923076923102</v>
      </c>
      <c r="K170" s="1" t="s">
        <v>26</v>
      </c>
      <c r="L170" s="1" t="s">
        <v>27</v>
      </c>
      <c r="M170" s="1" t="s">
        <v>176</v>
      </c>
      <c r="N170" s="1" t="s">
        <v>175</v>
      </c>
      <c r="O170" s="1" t="s">
        <v>175</v>
      </c>
      <c r="P170" s="1" t="s">
        <v>596</v>
      </c>
      <c r="Q170" s="1" t="s">
        <v>31</v>
      </c>
    </row>
    <row r="171" spans="1:17" ht="12.75" hidden="1" customHeight="1" x14ac:dyDescent="0.2">
      <c r="A171" s="1" t="s">
        <v>1074</v>
      </c>
      <c r="B171" s="1" t="s">
        <v>1073</v>
      </c>
      <c r="C171" s="1" t="s">
        <v>24</v>
      </c>
      <c r="D171" s="1" t="s">
        <v>25</v>
      </c>
      <c r="E171" s="3">
        <v>74.099999999999994</v>
      </c>
      <c r="F171" s="3">
        <v>105</v>
      </c>
      <c r="G171" s="4">
        <v>29</v>
      </c>
      <c r="H171" s="3">
        <v>37.152000000000001</v>
      </c>
      <c r="I171" s="3">
        <v>36.948</v>
      </c>
      <c r="J171" s="5">
        <v>49.862348178137601</v>
      </c>
      <c r="K171" s="1" t="s">
        <v>26</v>
      </c>
      <c r="L171" s="1" t="s">
        <v>27</v>
      </c>
      <c r="M171" s="1" t="s">
        <v>176</v>
      </c>
      <c r="N171" s="1" t="s">
        <v>175</v>
      </c>
      <c r="O171" s="1" t="s">
        <v>175</v>
      </c>
      <c r="P171" s="1" t="s">
        <v>596</v>
      </c>
      <c r="Q171" s="1" t="s">
        <v>31</v>
      </c>
    </row>
    <row r="172" spans="1:17" ht="12.75" hidden="1" customHeight="1" x14ac:dyDescent="0.2">
      <c r="A172" s="1" t="s">
        <v>1072</v>
      </c>
      <c r="B172" s="1" t="s">
        <v>1071</v>
      </c>
      <c r="C172" s="1" t="s">
        <v>24</v>
      </c>
      <c r="D172" s="1" t="s">
        <v>25</v>
      </c>
      <c r="E172" s="3">
        <v>78</v>
      </c>
      <c r="F172" s="3">
        <v>110</v>
      </c>
      <c r="G172" s="4">
        <v>29</v>
      </c>
      <c r="H172" s="3">
        <v>37.152000000000001</v>
      </c>
      <c r="I172" s="3">
        <v>40.847999999999999</v>
      </c>
      <c r="J172" s="5">
        <v>52.369230769230803</v>
      </c>
      <c r="K172" s="1" t="s">
        <v>26</v>
      </c>
      <c r="L172" s="1" t="s">
        <v>27</v>
      </c>
      <c r="M172" s="1" t="s">
        <v>176</v>
      </c>
      <c r="N172" s="1" t="s">
        <v>175</v>
      </c>
      <c r="O172" s="1" t="s">
        <v>175</v>
      </c>
      <c r="P172" s="1" t="s">
        <v>596</v>
      </c>
      <c r="Q172" s="1" t="s">
        <v>31</v>
      </c>
    </row>
    <row r="173" spans="1:17" ht="12.75" hidden="1" customHeight="1" x14ac:dyDescent="0.2">
      <c r="A173" s="1" t="s">
        <v>1070</v>
      </c>
      <c r="B173" s="1" t="s">
        <v>1069</v>
      </c>
      <c r="C173" s="1" t="s">
        <v>24</v>
      </c>
      <c r="D173" s="1" t="s">
        <v>25</v>
      </c>
      <c r="E173" s="3">
        <v>81.900000000000006</v>
      </c>
      <c r="F173" s="3">
        <v>116</v>
      </c>
      <c r="G173" s="4">
        <v>29</v>
      </c>
      <c r="H173" s="3">
        <v>37.152000000000001</v>
      </c>
      <c r="I173" s="3">
        <v>44.747999999999998</v>
      </c>
      <c r="J173" s="5">
        <v>54.6373626373626</v>
      </c>
      <c r="K173" s="1" t="s">
        <v>26</v>
      </c>
      <c r="L173" s="1" t="s">
        <v>27</v>
      </c>
      <c r="M173" s="1" t="s">
        <v>176</v>
      </c>
      <c r="N173" s="1" t="s">
        <v>175</v>
      </c>
      <c r="O173" s="1" t="s">
        <v>175</v>
      </c>
      <c r="P173" s="1" t="s">
        <v>596</v>
      </c>
      <c r="Q173" s="1" t="s">
        <v>31</v>
      </c>
    </row>
    <row r="174" spans="1:17" ht="12.75" hidden="1" customHeight="1" x14ac:dyDescent="0.2">
      <c r="A174" s="1" t="s">
        <v>1068</v>
      </c>
      <c r="B174" s="1" t="s">
        <v>1067</v>
      </c>
      <c r="C174" s="1" t="s">
        <v>24</v>
      </c>
      <c r="D174" s="1" t="s">
        <v>25</v>
      </c>
      <c r="E174" s="3">
        <v>85.8</v>
      </c>
      <c r="F174" s="3">
        <v>121</v>
      </c>
      <c r="G174" s="4">
        <v>29</v>
      </c>
      <c r="H174" s="3">
        <v>37.152000000000001</v>
      </c>
      <c r="I174" s="3">
        <v>48.648000000000003</v>
      </c>
      <c r="J174" s="5">
        <v>56.6993006993007</v>
      </c>
      <c r="K174" s="1" t="s">
        <v>26</v>
      </c>
      <c r="L174" s="1" t="s">
        <v>27</v>
      </c>
      <c r="M174" s="1" t="s">
        <v>176</v>
      </c>
      <c r="N174" s="1" t="s">
        <v>175</v>
      </c>
      <c r="O174" s="1" t="s">
        <v>175</v>
      </c>
      <c r="P174" s="1" t="s">
        <v>596</v>
      </c>
      <c r="Q174" s="1" t="s">
        <v>31</v>
      </c>
    </row>
    <row r="175" spans="1:17" ht="12.75" hidden="1" customHeight="1" x14ac:dyDescent="0.2">
      <c r="A175" s="1" t="s">
        <v>1066</v>
      </c>
      <c r="B175" s="1" t="s">
        <v>1065</v>
      </c>
      <c r="C175" s="1" t="s">
        <v>24</v>
      </c>
      <c r="D175" s="1" t="s">
        <v>25</v>
      </c>
      <c r="E175" s="3">
        <v>97.5</v>
      </c>
      <c r="F175" s="3">
        <v>138</v>
      </c>
      <c r="G175" s="4">
        <v>29</v>
      </c>
      <c r="H175" s="3">
        <v>20.476800000000001</v>
      </c>
      <c r="I175" s="3">
        <v>77.023200000000003</v>
      </c>
      <c r="J175" s="5">
        <v>78.998153846153798</v>
      </c>
      <c r="K175" s="1" t="s">
        <v>26</v>
      </c>
      <c r="L175" s="1" t="s">
        <v>27</v>
      </c>
      <c r="M175" s="1" t="s">
        <v>28</v>
      </c>
      <c r="N175" s="1" t="s">
        <v>175</v>
      </c>
      <c r="O175" s="1" t="s">
        <v>175</v>
      </c>
      <c r="P175" s="1" t="s">
        <v>596</v>
      </c>
      <c r="Q175" s="1" t="s">
        <v>31</v>
      </c>
    </row>
    <row r="176" spans="1:17" ht="12.75" hidden="1" customHeight="1" x14ac:dyDescent="0.2">
      <c r="A176" s="1" t="s">
        <v>1064</v>
      </c>
      <c r="B176" s="1" t="s">
        <v>1063</v>
      </c>
      <c r="C176" s="1" t="s">
        <v>24</v>
      </c>
      <c r="D176" s="1" t="s">
        <v>25</v>
      </c>
      <c r="E176" s="3">
        <v>692.9</v>
      </c>
      <c r="F176" s="3">
        <v>957</v>
      </c>
      <c r="G176" s="4">
        <v>28</v>
      </c>
      <c r="H176" s="3">
        <v>378</v>
      </c>
      <c r="I176" s="3">
        <v>314.89999999999998</v>
      </c>
      <c r="J176" s="5">
        <v>45.446673401645299</v>
      </c>
      <c r="K176" s="1" t="s">
        <v>26</v>
      </c>
      <c r="L176" s="1" t="s">
        <v>27</v>
      </c>
      <c r="M176" s="1" t="s">
        <v>28</v>
      </c>
      <c r="N176" s="1" t="s">
        <v>563</v>
      </c>
      <c r="O176" s="1" t="s">
        <v>562</v>
      </c>
      <c r="P176" s="1" t="s">
        <v>261</v>
      </c>
      <c r="Q176" s="1" t="s">
        <v>31</v>
      </c>
    </row>
    <row r="177" spans="1:17" ht="12.75" hidden="1" customHeight="1" x14ac:dyDescent="0.2">
      <c r="A177" s="1" t="s">
        <v>1062</v>
      </c>
      <c r="B177" s="1" t="s">
        <v>1061</v>
      </c>
      <c r="C177" s="1" t="s">
        <v>24</v>
      </c>
      <c r="D177" s="1" t="s">
        <v>25</v>
      </c>
      <c r="E177" s="3">
        <v>692.9</v>
      </c>
      <c r="F177" s="3">
        <v>957</v>
      </c>
      <c r="G177" s="4">
        <v>28</v>
      </c>
      <c r="H177" s="3">
        <v>415.8</v>
      </c>
      <c r="I177" s="3">
        <v>277.10000000000002</v>
      </c>
      <c r="J177" s="5">
        <v>39.9913407418098</v>
      </c>
      <c r="K177" s="1" t="s">
        <v>26</v>
      </c>
      <c r="L177" s="1" t="s">
        <v>27</v>
      </c>
      <c r="M177" s="1" t="s">
        <v>28</v>
      </c>
      <c r="N177" s="1" t="s">
        <v>563</v>
      </c>
      <c r="O177" s="1" t="s">
        <v>562</v>
      </c>
      <c r="P177" s="1" t="s">
        <v>261</v>
      </c>
      <c r="Q177" s="1" t="s">
        <v>31</v>
      </c>
    </row>
    <row r="178" spans="1:17" ht="12.75" hidden="1" customHeight="1" x14ac:dyDescent="0.2">
      <c r="A178" s="1" t="s">
        <v>1060</v>
      </c>
      <c r="B178" s="1" t="s">
        <v>1059</v>
      </c>
      <c r="C178" s="1" t="s">
        <v>24</v>
      </c>
      <c r="D178" s="1" t="s">
        <v>25</v>
      </c>
      <c r="E178" s="3">
        <v>348.5</v>
      </c>
      <c r="F178" s="3">
        <v>482</v>
      </c>
      <c r="G178" s="4">
        <v>28</v>
      </c>
      <c r="H178" s="3">
        <v>194.4</v>
      </c>
      <c r="I178" s="3">
        <v>154.1</v>
      </c>
      <c r="J178" s="5">
        <v>44.218077474892397</v>
      </c>
      <c r="K178" s="1" t="s">
        <v>26</v>
      </c>
      <c r="L178" s="1" t="s">
        <v>27</v>
      </c>
      <c r="M178" s="1" t="s">
        <v>176</v>
      </c>
      <c r="N178" s="1" t="s">
        <v>563</v>
      </c>
      <c r="O178" s="1" t="s">
        <v>562</v>
      </c>
      <c r="P178" s="1" t="s">
        <v>261</v>
      </c>
      <c r="Q178" s="1" t="s">
        <v>31</v>
      </c>
    </row>
    <row r="179" spans="1:17" ht="12.75" hidden="1" customHeight="1" x14ac:dyDescent="0.2">
      <c r="A179" s="1" t="s">
        <v>1058</v>
      </c>
      <c r="B179" s="1" t="s">
        <v>1057</v>
      </c>
      <c r="C179" s="1" t="s">
        <v>24</v>
      </c>
      <c r="D179" s="1" t="s">
        <v>25</v>
      </c>
      <c r="E179" s="3">
        <v>348.5</v>
      </c>
      <c r="F179" s="3">
        <v>482</v>
      </c>
      <c r="G179" s="4">
        <v>28</v>
      </c>
      <c r="H179" s="3">
        <v>194.4</v>
      </c>
      <c r="I179" s="3">
        <v>154.1</v>
      </c>
      <c r="J179" s="5">
        <v>44.218077474892397</v>
      </c>
      <c r="K179" s="1" t="s">
        <v>26</v>
      </c>
      <c r="L179" s="1" t="s">
        <v>27</v>
      </c>
      <c r="M179" s="1" t="s">
        <v>176</v>
      </c>
      <c r="N179" s="1" t="s">
        <v>563</v>
      </c>
      <c r="O179" s="1" t="s">
        <v>562</v>
      </c>
      <c r="P179" s="1" t="s">
        <v>261</v>
      </c>
      <c r="Q179" s="1" t="s">
        <v>31</v>
      </c>
    </row>
    <row r="180" spans="1:17" ht="12.75" hidden="1" customHeight="1" x14ac:dyDescent="0.2">
      <c r="A180" s="1" t="s">
        <v>1056</v>
      </c>
      <c r="B180" s="1" t="s">
        <v>1055</v>
      </c>
      <c r="C180" s="1" t="s">
        <v>24</v>
      </c>
      <c r="D180" s="1" t="s">
        <v>25</v>
      </c>
      <c r="E180" s="3">
        <v>249.16</v>
      </c>
      <c r="F180" s="3">
        <v>334</v>
      </c>
      <c r="G180" s="4">
        <v>25</v>
      </c>
      <c r="H180" s="3">
        <v>135</v>
      </c>
      <c r="I180" s="3">
        <v>114.16</v>
      </c>
      <c r="J180" s="5">
        <v>45.817948306309198</v>
      </c>
      <c r="K180" s="1" t="s">
        <v>26</v>
      </c>
      <c r="L180" s="1" t="s">
        <v>27</v>
      </c>
      <c r="M180" s="1" t="s">
        <v>28</v>
      </c>
      <c r="N180" s="1" t="s">
        <v>563</v>
      </c>
      <c r="O180" s="1" t="s">
        <v>562</v>
      </c>
      <c r="P180" s="1" t="s">
        <v>265</v>
      </c>
      <c r="Q180" s="1" t="s">
        <v>31</v>
      </c>
    </row>
    <row r="181" spans="1:17" ht="12.75" hidden="1" customHeight="1" x14ac:dyDescent="0.2">
      <c r="A181" s="1" t="s">
        <v>1054</v>
      </c>
      <c r="B181" s="1" t="s">
        <v>1053</v>
      </c>
      <c r="C181" s="1" t="s">
        <v>24</v>
      </c>
      <c r="D181" s="1" t="s">
        <v>25</v>
      </c>
      <c r="E181" s="3">
        <v>389.5</v>
      </c>
      <c r="F181" s="3">
        <v>538</v>
      </c>
      <c r="G181" s="4">
        <v>28</v>
      </c>
      <c r="H181" s="3">
        <v>297</v>
      </c>
      <c r="I181" s="3">
        <v>92.5</v>
      </c>
      <c r="J181" s="5">
        <v>23.748395378690599</v>
      </c>
      <c r="K181" s="1" t="s">
        <v>26</v>
      </c>
      <c r="L181" s="1" t="s">
        <v>27</v>
      </c>
      <c r="M181" s="1" t="s">
        <v>28</v>
      </c>
      <c r="N181" s="1" t="s">
        <v>563</v>
      </c>
      <c r="O181" s="1" t="s">
        <v>538</v>
      </c>
      <c r="P181" s="1" t="s">
        <v>261</v>
      </c>
      <c r="Q181" s="1" t="s">
        <v>31</v>
      </c>
    </row>
    <row r="182" spans="1:17" ht="12.75" hidden="1" customHeight="1" x14ac:dyDescent="0.2">
      <c r="A182" s="1" t="s">
        <v>1052</v>
      </c>
      <c r="B182" s="1" t="s">
        <v>1051</v>
      </c>
      <c r="C182" s="1" t="s">
        <v>24</v>
      </c>
      <c r="D182" s="1" t="s">
        <v>25</v>
      </c>
      <c r="E182" s="3">
        <v>897.9</v>
      </c>
      <c r="F182" s="3">
        <v>1241</v>
      </c>
      <c r="G182" s="4">
        <v>28</v>
      </c>
      <c r="H182" s="3">
        <v>669.6</v>
      </c>
      <c r="I182" s="3">
        <v>228.3</v>
      </c>
      <c r="J182" s="5">
        <v>25.425993985967299</v>
      </c>
      <c r="K182" s="1" t="s">
        <v>26</v>
      </c>
      <c r="L182" s="1" t="s">
        <v>27</v>
      </c>
      <c r="M182" s="1" t="s">
        <v>176</v>
      </c>
      <c r="N182" s="1" t="s">
        <v>563</v>
      </c>
      <c r="O182" s="1" t="s">
        <v>562</v>
      </c>
      <c r="P182" s="1" t="s">
        <v>261</v>
      </c>
      <c r="Q182" s="1" t="s">
        <v>31</v>
      </c>
    </row>
    <row r="183" spans="1:17" ht="12.75" hidden="1" customHeight="1" x14ac:dyDescent="0.2">
      <c r="A183" s="1" t="s">
        <v>1050</v>
      </c>
      <c r="B183" s="1" t="s">
        <v>1049</v>
      </c>
      <c r="C183" s="1" t="s">
        <v>24</v>
      </c>
      <c r="D183" s="1" t="s">
        <v>25</v>
      </c>
      <c r="E183" s="3">
        <v>1471.9</v>
      </c>
      <c r="F183" s="3">
        <v>2034</v>
      </c>
      <c r="G183" s="4">
        <v>28</v>
      </c>
      <c r="H183" s="3">
        <v>669.6</v>
      </c>
      <c r="I183" s="3">
        <v>802.3</v>
      </c>
      <c r="J183" s="5">
        <v>54.5077790610775</v>
      </c>
      <c r="K183" s="1" t="s">
        <v>26</v>
      </c>
      <c r="L183" s="1" t="s">
        <v>27</v>
      </c>
      <c r="M183" s="1" t="s">
        <v>28</v>
      </c>
      <c r="N183" s="1" t="s">
        <v>563</v>
      </c>
      <c r="O183" s="1" t="s">
        <v>562</v>
      </c>
      <c r="P183" s="1" t="s">
        <v>261</v>
      </c>
      <c r="Q183" s="1" t="s">
        <v>31</v>
      </c>
    </row>
    <row r="184" spans="1:17" ht="12.75" hidden="1" customHeight="1" x14ac:dyDescent="0.2">
      <c r="A184" s="1" t="s">
        <v>1048</v>
      </c>
      <c r="B184" s="1" t="s">
        <v>1047</v>
      </c>
      <c r="C184" s="1" t="s">
        <v>24</v>
      </c>
      <c r="D184" s="1" t="s">
        <v>25</v>
      </c>
      <c r="E184" s="3">
        <v>897.9</v>
      </c>
      <c r="F184" s="3">
        <v>1241</v>
      </c>
      <c r="G184" s="4">
        <v>28</v>
      </c>
      <c r="H184" s="3">
        <v>669.6</v>
      </c>
      <c r="I184" s="3">
        <v>228.3</v>
      </c>
      <c r="J184" s="5">
        <v>25.425993985967299</v>
      </c>
      <c r="K184" s="1" t="s">
        <v>26</v>
      </c>
      <c r="L184" s="1" t="s">
        <v>27</v>
      </c>
      <c r="M184" s="1" t="s">
        <v>176</v>
      </c>
      <c r="N184" s="1" t="s">
        <v>563</v>
      </c>
      <c r="O184" s="1" t="s">
        <v>562</v>
      </c>
      <c r="P184" s="1" t="s">
        <v>261</v>
      </c>
      <c r="Q184" s="1" t="s">
        <v>31</v>
      </c>
    </row>
    <row r="185" spans="1:17" ht="12.75" hidden="1" customHeight="1" x14ac:dyDescent="0.2">
      <c r="A185" s="1" t="s">
        <v>1046</v>
      </c>
      <c r="B185" s="1" t="s">
        <v>1045</v>
      </c>
      <c r="C185" s="1" t="s">
        <v>24</v>
      </c>
      <c r="D185" s="1" t="s">
        <v>25</v>
      </c>
      <c r="E185" s="3">
        <v>897.9</v>
      </c>
      <c r="F185" s="3">
        <v>1241</v>
      </c>
      <c r="G185" s="4">
        <v>28</v>
      </c>
      <c r="H185" s="3">
        <v>669.6</v>
      </c>
      <c r="I185" s="3">
        <v>228.3</v>
      </c>
      <c r="J185" s="5">
        <v>25.425993985967299</v>
      </c>
      <c r="K185" s="1" t="s">
        <v>26</v>
      </c>
      <c r="L185" s="1" t="s">
        <v>27</v>
      </c>
      <c r="M185" s="1" t="s">
        <v>176</v>
      </c>
      <c r="N185" s="1" t="s">
        <v>563</v>
      </c>
      <c r="O185" s="1" t="s">
        <v>562</v>
      </c>
      <c r="P185" s="1" t="s">
        <v>261</v>
      </c>
      <c r="Q185" s="1" t="s">
        <v>31</v>
      </c>
    </row>
    <row r="186" spans="1:17" ht="12.75" hidden="1" customHeight="1" x14ac:dyDescent="0.2">
      <c r="A186" s="1" t="s">
        <v>1044</v>
      </c>
      <c r="B186" s="1" t="s">
        <v>1043</v>
      </c>
      <c r="C186" s="1" t="s">
        <v>24</v>
      </c>
      <c r="D186" s="1" t="s">
        <v>25</v>
      </c>
      <c r="E186" s="3">
        <v>487.9</v>
      </c>
      <c r="F186" s="3">
        <v>0</v>
      </c>
      <c r="G186" s="4">
        <v>0</v>
      </c>
      <c r="H186" s="3">
        <v>153.5652</v>
      </c>
      <c r="I186" s="3">
        <v>334.33479999999997</v>
      </c>
      <c r="J186" s="5">
        <v>68.525271572043394</v>
      </c>
      <c r="K186" s="1" t="s">
        <v>26</v>
      </c>
      <c r="L186" s="1" t="s">
        <v>34</v>
      </c>
      <c r="M186" s="1" t="s">
        <v>28</v>
      </c>
      <c r="N186" s="1" t="s">
        <v>501</v>
      </c>
      <c r="O186" s="1" t="s">
        <v>501</v>
      </c>
      <c r="P186" s="1" t="s">
        <v>261</v>
      </c>
      <c r="Q186" s="1" t="s">
        <v>31</v>
      </c>
    </row>
    <row r="187" spans="1:17" ht="12.75" hidden="1" customHeight="1" x14ac:dyDescent="0.2">
      <c r="A187" s="1" t="s">
        <v>1042</v>
      </c>
      <c r="B187" s="1" t="s">
        <v>1041</v>
      </c>
      <c r="C187" s="1" t="s">
        <v>24</v>
      </c>
      <c r="D187" s="1" t="s">
        <v>25</v>
      </c>
      <c r="E187" s="3">
        <v>487.9</v>
      </c>
      <c r="F187" s="3">
        <v>0</v>
      </c>
      <c r="G187" s="4">
        <v>0</v>
      </c>
      <c r="H187" s="3">
        <v>196.76519999999999</v>
      </c>
      <c r="I187" s="3">
        <v>291.13479999999998</v>
      </c>
      <c r="J187" s="5">
        <v>59.670998155359698</v>
      </c>
      <c r="K187" s="1" t="s">
        <v>26</v>
      </c>
      <c r="L187" s="1" t="s">
        <v>34</v>
      </c>
      <c r="M187" s="1" t="s">
        <v>28</v>
      </c>
      <c r="N187" s="1" t="s">
        <v>501</v>
      </c>
      <c r="O187" s="1" t="s">
        <v>501</v>
      </c>
      <c r="P187" s="1" t="s">
        <v>261</v>
      </c>
      <c r="Q187" s="1" t="s">
        <v>31</v>
      </c>
    </row>
    <row r="188" spans="1:17" ht="12.75" hidden="1" customHeight="1" x14ac:dyDescent="0.2">
      <c r="A188" s="1" t="s">
        <v>1040</v>
      </c>
      <c r="B188" s="1" t="s">
        <v>1039</v>
      </c>
      <c r="C188" s="1" t="s">
        <v>24</v>
      </c>
      <c r="D188" s="1" t="s">
        <v>25</v>
      </c>
      <c r="E188" s="3">
        <v>266.5</v>
      </c>
      <c r="F188" s="3">
        <v>368</v>
      </c>
      <c r="G188" s="4">
        <v>28</v>
      </c>
      <c r="H188" s="3">
        <v>167.4</v>
      </c>
      <c r="I188" s="3">
        <v>99.1</v>
      </c>
      <c r="J188" s="5">
        <v>37.185741088180102</v>
      </c>
      <c r="K188" s="1" t="s">
        <v>26</v>
      </c>
      <c r="L188" s="1" t="s">
        <v>27</v>
      </c>
      <c r="M188" s="1" t="s">
        <v>176</v>
      </c>
      <c r="N188" s="1" t="s">
        <v>563</v>
      </c>
      <c r="O188" s="1" t="s">
        <v>562</v>
      </c>
      <c r="P188" s="1" t="s">
        <v>265</v>
      </c>
      <c r="Q188" s="1" t="s">
        <v>31</v>
      </c>
    </row>
    <row r="189" spans="1:17" ht="12.75" hidden="1" customHeight="1" x14ac:dyDescent="0.2">
      <c r="A189" s="1" t="s">
        <v>1038</v>
      </c>
      <c r="B189" s="1" t="s">
        <v>1037</v>
      </c>
      <c r="C189" s="1" t="s">
        <v>24</v>
      </c>
      <c r="D189" s="1" t="s">
        <v>25</v>
      </c>
      <c r="E189" s="3">
        <v>278.8</v>
      </c>
      <c r="F189" s="3">
        <v>385</v>
      </c>
      <c r="G189" s="4">
        <v>28</v>
      </c>
      <c r="H189" s="3">
        <v>183.6</v>
      </c>
      <c r="I189" s="3">
        <v>95.2</v>
      </c>
      <c r="J189" s="5">
        <v>34.146341463414601</v>
      </c>
      <c r="K189" s="1" t="s">
        <v>26</v>
      </c>
      <c r="L189" s="1" t="s">
        <v>27</v>
      </c>
      <c r="M189" s="1" t="s">
        <v>176</v>
      </c>
      <c r="N189" s="1" t="s">
        <v>563</v>
      </c>
      <c r="O189" s="1" t="s">
        <v>562</v>
      </c>
      <c r="P189" s="1" t="s">
        <v>265</v>
      </c>
      <c r="Q189" s="1" t="s">
        <v>31</v>
      </c>
    </row>
    <row r="190" spans="1:17" ht="12.75" hidden="1" customHeight="1" x14ac:dyDescent="0.2">
      <c r="A190" s="1" t="s">
        <v>1036</v>
      </c>
      <c r="B190" s="1" t="s">
        <v>1035</v>
      </c>
      <c r="C190" s="1" t="s">
        <v>24</v>
      </c>
      <c r="D190" s="1" t="s">
        <v>25</v>
      </c>
      <c r="E190" s="3">
        <v>352.6</v>
      </c>
      <c r="F190" s="3">
        <v>487</v>
      </c>
      <c r="G190" s="4">
        <v>28</v>
      </c>
      <c r="H190" s="3">
        <v>226.8</v>
      </c>
      <c r="I190" s="3">
        <v>125.8</v>
      </c>
      <c r="J190" s="5">
        <v>35.677821894498003</v>
      </c>
      <c r="K190" s="1" t="s">
        <v>26</v>
      </c>
      <c r="L190" s="1" t="s">
        <v>27</v>
      </c>
      <c r="M190" s="1" t="s">
        <v>176</v>
      </c>
      <c r="N190" s="1" t="s">
        <v>563</v>
      </c>
      <c r="O190" s="1" t="s">
        <v>562</v>
      </c>
      <c r="P190" s="1" t="s">
        <v>265</v>
      </c>
      <c r="Q190" s="1" t="s">
        <v>31</v>
      </c>
    </row>
    <row r="191" spans="1:17" ht="12.75" hidden="1" customHeight="1" x14ac:dyDescent="0.2">
      <c r="A191" s="1" t="s">
        <v>1034</v>
      </c>
      <c r="B191" s="1" t="s">
        <v>1033</v>
      </c>
      <c r="C191" s="1" t="s">
        <v>24</v>
      </c>
      <c r="D191" s="1" t="s">
        <v>25</v>
      </c>
      <c r="E191" s="3">
        <v>385.4</v>
      </c>
      <c r="F191" s="3">
        <v>533</v>
      </c>
      <c r="G191" s="4">
        <v>28</v>
      </c>
      <c r="H191" s="3">
        <v>243</v>
      </c>
      <c r="I191" s="3">
        <v>142.4</v>
      </c>
      <c r="J191" s="5">
        <v>36.948624805397003</v>
      </c>
      <c r="K191" s="1" t="s">
        <v>26</v>
      </c>
      <c r="L191" s="1" t="s">
        <v>27</v>
      </c>
      <c r="M191" s="1" t="s">
        <v>176</v>
      </c>
      <c r="N191" s="1" t="s">
        <v>563</v>
      </c>
      <c r="O191" s="1" t="s">
        <v>562</v>
      </c>
      <c r="P191" s="1" t="s">
        <v>265</v>
      </c>
      <c r="Q191" s="1" t="s">
        <v>31</v>
      </c>
    </row>
    <row r="192" spans="1:17" ht="12.75" hidden="1" customHeight="1" x14ac:dyDescent="0.2">
      <c r="A192" s="1" t="s">
        <v>1032</v>
      </c>
      <c r="B192" s="1" t="s">
        <v>1031</v>
      </c>
      <c r="C192" s="1" t="s">
        <v>24</v>
      </c>
      <c r="D192" s="1" t="s">
        <v>25</v>
      </c>
      <c r="E192" s="3">
        <v>348.5</v>
      </c>
      <c r="F192" s="3">
        <v>468</v>
      </c>
      <c r="G192" s="4">
        <v>26</v>
      </c>
      <c r="H192" s="3">
        <v>215.46</v>
      </c>
      <c r="I192" s="3">
        <v>133.04</v>
      </c>
      <c r="J192" s="5">
        <v>38.1750358680057</v>
      </c>
      <c r="K192" s="1" t="s">
        <v>26</v>
      </c>
      <c r="L192" s="1" t="s">
        <v>27</v>
      </c>
      <c r="M192" s="1" t="s">
        <v>28</v>
      </c>
      <c r="N192" s="1" t="s">
        <v>35</v>
      </c>
      <c r="O192" s="1" t="s">
        <v>35</v>
      </c>
      <c r="P192" s="1" t="s">
        <v>243</v>
      </c>
      <c r="Q192" s="1" t="s">
        <v>31</v>
      </c>
    </row>
    <row r="193" spans="1:17" ht="12.75" customHeight="1" x14ac:dyDescent="0.2">
      <c r="A193" s="1" t="s">
        <v>1030</v>
      </c>
      <c r="B193" s="1" t="s">
        <v>1029</v>
      </c>
      <c r="C193" s="1" t="s">
        <v>24</v>
      </c>
      <c r="D193" s="1" t="s">
        <v>25</v>
      </c>
      <c r="E193" s="3">
        <v>128</v>
      </c>
      <c r="F193" s="3">
        <v>173</v>
      </c>
      <c r="G193" s="4">
        <v>26</v>
      </c>
      <c r="H193" s="3">
        <v>59.140799999999999</v>
      </c>
      <c r="I193" s="3">
        <v>68.859200000000001</v>
      </c>
      <c r="J193" s="5">
        <v>53.796250000000001</v>
      </c>
      <c r="K193" s="1" t="s">
        <v>26</v>
      </c>
      <c r="L193" s="1" t="s">
        <v>27</v>
      </c>
      <c r="M193" s="1" t="s">
        <v>28</v>
      </c>
      <c r="N193" s="1" t="s">
        <v>71</v>
      </c>
      <c r="O193" s="1" t="s">
        <v>763</v>
      </c>
      <c r="P193" s="1" t="s">
        <v>484</v>
      </c>
      <c r="Q193" s="1" t="s">
        <v>31</v>
      </c>
    </row>
    <row r="194" spans="1:17" ht="12.75" hidden="1" customHeight="1" x14ac:dyDescent="0.2">
      <c r="A194" s="1" t="s">
        <v>1028</v>
      </c>
      <c r="B194" s="1" t="s">
        <v>1027</v>
      </c>
      <c r="C194" s="1" t="s">
        <v>24</v>
      </c>
      <c r="D194" s="1" t="s">
        <v>25</v>
      </c>
      <c r="E194" s="3">
        <v>123</v>
      </c>
      <c r="F194" s="3">
        <v>165</v>
      </c>
      <c r="G194" s="4">
        <v>25</v>
      </c>
      <c r="H194" s="3">
        <v>66.852000000000004</v>
      </c>
      <c r="I194" s="3">
        <v>56.148000000000003</v>
      </c>
      <c r="J194" s="5">
        <v>45.648780487804899</v>
      </c>
      <c r="K194" s="1" t="s">
        <v>26</v>
      </c>
      <c r="L194" s="1" t="s">
        <v>27</v>
      </c>
      <c r="M194" s="1" t="s">
        <v>28</v>
      </c>
      <c r="N194" s="1" t="s">
        <v>35</v>
      </c>
      <c r="O194" s="1" t="s">
        <v>35</v>
      </c>
      <c r="P194" s="1" t="s">
        <v>243</v>
      </c>
      <c r="Q194" s="1" t="s">
        <v>31</v>
      </c>
    </row>
    <row r="195" spans="1:17" ht="12.75" hidden="1" customHeight="1" x14ac:dyDescent="0.2">
      <c r="A195" s="1" t="s">
        <v>1026</v>
      </c>
      <c r="B195" s="1" t="s">
        <v>1025</v>
      </c>
      <c r="C195" s="1" t="s">
        <v>24</v>
      </c>
      <c r="D195" s="1" t="s">
        <v>25</v>
      </c>
      <c r="E195" s="3">
        <v>241.9</v>
      </c>
      <c r="F195" s="3">
        <v>335</v>
      </c>
      <c r="G195" s="4">
        <v>28</v>
      </c>
      <c r="H195" s="3">
        <v>135</v>
      </c>
      <c r="I195" s="3">
        <v>106.9</v>
      </c>
      <c r="J195" s="5">
        <v>44.191814799503902</v>
      </c>
      <c r="K195" s="1" t="s">
        <v>26</v>
      </c>
      <c r="L195" s="1" t="s">
        <v>27</v>
      </c>
      <c r="M195" s="1" t="s">
        <v>28</v>
      </c>
      <c r="N195" s="1" t="s">
        <v>501</v>
      </c>
      <c r="O195" s="1" t="s">
        <v>501</v>
      </c>
      <c r="P195" s="1" t="s">
        <v>284</v>
      </c>
      <c r="Q195" s="1" t="s">
        <v>31</v>
      </c>
    </row>
    <row r="196" spans="1:17" ht="12.75" hidden="1" customHeight="1" x14ac:dyDescent="0.2">
      <c r="A196" s="1" t="s">
        <v>1024</v>
      </c>
      <c r="B196" s="1" t="s">
        <v>1023</v>
      </c>
      <c r="C196" s="1" t="s">
        <v>24</v>
      </c>
      <c r="D196" s="1" t="s">
        <v>25</v>
      </c>
      <c r="E196" s="3">
        <v>803.6</v>
      </c>
      <c r="F196" s="3">
        <v>1132</v>
      </c>
      <c r="G196" s="4">
        <v>29</v>
      </c>
      <c r="H196" s="3">
        <v>273.04494999999997</v>
      </c>
      <c r="I196" s="3">
        <v>530.55505000000005</v>
      </c>
      <c r="J196" s="5">
        <v>66.022280985565004</v>
      </c>
      <c r="K196" s="1" t="s">
        <v>26</v>
      </c>
      <c r="L196" s="1" t="s">
        <v>27</v>
      </c>
      <c r="M196" s="1" t="s">
        <v>28</v>
      </c>
      <c r="N196" s="1" t="s">
        <v>501</v>
      </c>
      <c r="O196" s="1" t="s">
        <v>501</v>
      </c>
      <c r="P196" s="1" t="s">
        <v>208</v>
      </c>
      <c r="Q196" s="1" t="s">
        <v>31</v>
      </c>
    </row>
    <row r="197" spans="1:17" ht="12.75" hidden="1" customHeight="1" x14ac:dyDescent="0.2">
      <c r="A197" s="1" t="s">
        <v>1022</v>
      </c>
      <c r="B197" s="1" t="s">
        <v>1021</v>
      </c>
      <c r="C197" s="1" t="s">
        <v>1018</v>
      </c>
      <c r="D197" s="1" t="s">
        <v>25</v>
      </c>
      <c r="E197" s="3">
        <v>19.68</v>
      </c>
      <c r="F197" s="3">
        <v>27</v>
      </c>
      <c r="G197" s="4">
        <v>27</v>
      </c>
      <c r="H197" s="3">
        <v>7.7759999999999998</v>
      </c>
      <c r="I197" s="3">
        <v>11.904</v>
      </c>
      <c r="J197" s="5">
        <v>60.487804878048799</v>
      </c>
      <c r="K197" s="1" t="s">
        <v>26</v>
      </c>
      <c r="L197" s="1" t="s">
        <v>27</v>
      </c>
      <c r="M197" s="1" t="s">
        <v>176</v>
      </c>
      <c r="N197" s="1" t="s">
        <v>1017</v>
      </c>
      <c r="O197" s="1" t="s">
        <v>1016</v>
      </c>
      <c r="P197" s="1" t="s">
        <v>261</v>
      </c>
      <c r="Q197" s="1" t="s">
        <v>31</v>
      </c>
    </row>
    <row r="198" spans="1:17" ht="12.75" hidden="1" customHeight="1" x14ac:dyDescent="0.2">
      <c r="A198" s="1" t="s">
        <v>1020</v>
      </c>
      <c r="B198" s="1" t="s">
        <v>1019</v>
      </c>
      <c r="C198" s="1" t="s">
        <v>1018</v>
      </c>
      <c r="D198" s="1" t="s">
        <v>25</v>
      </c>
      <c r="E198" s="3">
        <v>19.68</v>
      </c>
      <c r="F198" s="3">
        <v>27</v>
      </c>
      <c r="G198" s="4">
        <v>27</v>
      </c>
      <c r="H198" s="3">
        <v>8.4239999999999995</v>
      </c>
      <c r="I198" s="3">
        <v>11.256</v>
      </c>
      <c r="J198" s="5">
        <v>57.195121951219498</v>
      </c>
      <c r="K198" s="1" t="s">
        <v>26</v>
      </c>
      <c r="L198" s="1" t="s">
        <v>27</v>
      </c>
      <c r="M198" s="1" t="s">
        <v>176</v>
      </c>
      <c r="N198" s="1" t="s">
        <v>1017</v>
      </c>
      <c r="O198" s="1" t="s">
        <v>1016</v>
      </c>
      <c r="P198" s="1" t="s">
        <v>261</v>
      </c>
      <c r="Q198" s="1" t="s">
        <v>31</v>
      </c>
    </row>
    <row r="199" spans="1:17" ht="12.75" hidden="1" customHeight="1" x14ac:dyDescent="0.2">
      <c r="A199" s="1" t="s">
        <v>1015</v>
      </c>
      <c r="B199" s="1" t="s">
        <v>1014</v>
      </c>
      <c r="C199" s="1" t="s">
        <v>24</v>
      </c>
      <c r="D199" s="1" t="s">
        <v>25</v>
      </c>
      <c r="E199" s="3">
        <v>91.84</v>
      </c>
      <c r="F199" s="3">
        <v>133</v>
      </c>
      <c r="G199" s="4">
        <v>31</v>
      </c>
      <c r="H199" s="3">
        <v>43.9236</v>
      </c>
      <c r="I199" s="3">
        <v>47.916400000000003</v>
      </c>
      <c r="J199" s="5">
        <v>52.173780487804898</v>
      </c>
      <c r="K199" s="1" t="s">
        <v>26</v>
      </c>
      <c r="L199" s="1" t="s">
        <v>27</v>
      </c>
      <c r="M199" s="1" t="s">
        <v>28</v>
      </c>
      <c r="N199" s="1" t="s">
        <v>504</v>
      </c>
      <c r="O199" s="1" t="s">
        <v>244</v>
      </c>
      <c r="P199" s="1" t="s">
        <v>261</v>
      </c>
      <c r="Q199" s="1" t="s">
        <v>31</v>
      </c>
    </row>
    <row r="200" spans="1:17" ht="12.75" customHeight="1" x14ac:dyDescent="0.2">
      <c r="A200" s="1" t="s">
        <v>1013</v>
      </c>
      <c r="B200" s="1" t="s">
        <v>1012</v>
      </c>
      <c r="C200" s="1" t="s">
        <v>24</v>
      </c>
      <c r="D200" s="1" t="s">
        <v>25</v>
      </c>
      <c r="E200" s="3">
        <v>281.3</v>
      </c>
      <c r="F200" s="3">
        <v>302</v>
      </c>
      <c r="G200" s="4">
        <v>7</v>
      </c>
      <c r="H200" s="3">
        <v>221.56200000000001</v>
      </c>
      <c r="I200" s="3">
        <v>59.738</v>
      </c>
      <c r="J200" s="5">
        <v>21.236402417348</v>
      </c>
      <c r="K200" s="1" t="s">
        <v>26</v>
      </c>
      <c r="L200" s="1" t="s">
        <v>27</v>
      </c>
      <c r="M200" s="1" t="s">
        <v>28</v>
      </c>
      <c r="N200" s="1" t="s">
        <v>248</v>
      </c>
      <c r="O200" s="1" t="s">
        <v>244</v>
      </c>
      <c r="P200" s="1" t="s">
        <v>484</v>
      </c>
      <c r="Q200" s="1" t="s">
        <v>31</v>
      </c>
    </row>
    <row r="201" spans="1:17" ht="12.75" customHeight="1" x14ac:dyDescent="0.2">
      <c r="A201" s="1" t="s">
        <v>1011</v>
      </c>
      <c r="B201" s="1" t="s">
        <v>1010</v>
      </c>
      <c r="C201" s="1" t="s">
        <v>24</v>
      </c>
      <c r="D201" s="1" t="s">
        <v>25</v>
      </c>
      <c r="E201" s="3">
        <v>96</v>
      </c>
      <c r="F201" s="3">
        <v>130</v>
      </c>
      <c r="G201" s="4">
        <v>26</v>
      </c>
      <c r="H201" s="3">
        <v>33.75</v>
      </c>
      <c r="I201" s="3">
        <v>62.25</v>
      </c>
      <c r="J201" s="5">
        <v>64.84375</v>
      </c>
      <c r="K201" s="1" t="s">
        <v>26</v>
      </c>
      <c r="L201" s="1" t="s">
        <v>27</v>
      </c>
      <c r="M201" s="1" t="s">
        <v>28</v>
      </c>
      <c r="N201" s="1" t="s">
        <v>35</v>
      </c>
      <c r="O201" s="1" t="s">
        <v>35</v>
      </c>
      <c r="P201" s="1" t="s">
        <v>484</v>
      </c>
      <c r="Q201" s="1" t="s">
        <v>31</v>
      </c>
    </row>
    <row r="202" spans="1:17" ht="12.75" customHeight="1" x14ac:dyDescent="0.2">
      <c r="A202" s="1" t="s">
        <v>1009</v>
      </c>
      <c r="B202" s="1" t="s">
        <v>1008</v>
      </c>
      <c r="C202" s="1" t="s">
        <v>24</v>
      </c>
      <c r="D202" s="1" t="s">
        <v>25</v>
      </c>
      <c r="E202" s="3">
        <v>16</v>
      </c>
      <c r="F202" s="3">
        <v>22</v>
      </c>
      <c r="G202" s="4">
        <v>27</v>
      </c>
      <c r="H202" s="3">
        <v>6.2855999999999996</v>
      </c>
      <c r="I202" s="3">
        <v>9.7143999999999995</v>
      </c>
      <c r="J202" s="5">
        <v>60.715000000000003</v>
      </c>
      <c r="K202" s="1" t="s">
        <v>26</v>
      </c>
      <c r="L202" s="1" t="s">
        <v>27</v>
      </c>
      <c r="M202" s="1" t="s">
        <v>28</v>
      </c>
      <c r="N202" s="1" t="s">
        <v>35</v>
      </c>
      <c r="O202" s="1" t="s">
        <v>35</v>
      </c>
      <c r="P202" s="1" t="s">
        <v>484</v>
      </c>
      <c r="Q202" s="1" t="s">
        <v>31</v>
      </c>
    </row>
    <row r="203" spans="1:17" ht="12.75" customHeight="1" x14ac:dyDescent="0.2">
      <c r="A203" s="1" t="s">
        <v>1007</v>
      </c>
      <c r="B203" s="1" t="s">
        <v>1006</v>
      </c>
      <c r="C203" s="1" t="s">
        <v>24</v>
      </c>
      <c r="D203" s="1" t="s">
        <v>25</v>
      </c>
      <c r="E203" s="3">
        <v>12</v>
      </c>
      <c r="F203" s="3">
        <v>16</v>
      </c>
      <c r="G203" s="4">
        <v>25</v>
      </c>
      <c r="H203" s="3">
        <v>4.1580000000000004</v>
      </c>
      <c r="I203" s="3">
        <v>7.8419999999999996</v>
      </c>
      <c r="J203" s="5">
        <v>65.349999999999994</v>
      </c>
      <c r="K203" s="1" t="s">
        <v>26</v>
      </c>
      <c r="L203" s="1" t="s">
        <v>27</v>
      </c>
      <c r="M203" s="1" t="s">
        <v>28</v>
      </c>
      <c r="N203" s="1" t="s">
        <v>35</v>
      </c>
      <c r="O203" s="1" t="s">
        <v>35</v>
      </c>
      <c r="P203" s="1" t="s">
        <v>484</v>
      </c>
      <c r="Q203" s="1" t="s">
        <v>31</v>
      </c>
    </row>
    <row r="204" spans="1:17" ht="12.75" customHeight="1" x14ac:dyDescent="0.2">
      <c r="A204" s="1" t="s">
        <v>1005</v>
      </c>
      <c r="B204" s="1" t="s">
        <v>1004</v>
      </c>
      <c r="C204" s="1" t="s">
        <v>24</v>
      </c>
      <c r="D204" s="1" t="s">
        <v>25</v>
      </c>
      <c r="E204" s="3">
        <v>286.14999999999998</v>
      </c>
      <c r="F204" s="3">
        <v>319</v>
      </c>
      <c r="G204" s="4">
        <v>10</v>
      </c>
      <c r="H204" s="3">
        <v>134.37360000000001</v>
      </c>
      <c r="I204" s="3">
        <v>151.7764</v>
      </c>
      <c r="J204" s="5">
        <v>53.040852699633</v>
      </c>
      <c r="K204" s="1" t="s">
        <v>26</v>
      </c>
      <c r="L204" s="1" t="s">
        <v>27</v>
      </c>
      <c r="M204" s="1" t="s">
        <v>28</v>
      </c>
      <c r="N204" s="1" t="s">
        <v>35</v>
      </c>
      <c r="O204" s="1" t="s">
        <v>35</v>
      </c>
      <c r="P204" s="1" t="s">
        <v>484</v>
      </c>
      <c r="Q204" s="1" t="s">
        <v>31</v>
      </c>
    </row>
    <row r="205" spans="1:17" ht="12.75" customHeight="1" x14ac:dyDescent="0.2">
      <c r="A205" s="1" t="s">
        <v>1003</v>
      </c>
      <c r="B205" s="1" t="s">
        <v>1002</v>
      </c>
      <c r="C205" s="1" t="s">
        <v>24</v>
      </c>
      <c r="D205" s="1" t="s">
        <v>25</v>
      </c>
      <c r="E205" s="3">
        <v>305.55</v>
      </c>
      <c r="F205" s="3">
        <v>340</v>
      </c>
      <c r="G205" s="4">
        <v>10</v>
      </c>
      <c r="H205" s="3">
        <v>178.81559999999999</v>
      </c>
      <c r="I205" s="3">
        <v>126.73439999999999</v>
      </c>
      <c r="J205" s="5">
        <v>41.477466863033897</v>
      </c>
      <c r="K205" s="1" t="s">
        <v>26</v>
      </c>
      <c r="L205" s="1" t="s">
        <v>27</v>
      </c>
      <c r="M205" s="1" t="s">
        <v>28</v>
      </c>
      <c r="N205" s="1" t="s">
        <v>35</v>
      </c>
      <c r="O205" s="1" t="s">
        <v>35</v>
      </c>
      <c r="P205" s="1" t="s">
        <v>484</v>
      </c>
      <c r="Q205" s="1" t="s">
        <v>31</v>
      </c>
    </row>
    <row r="206" spans="1:17" ht="12.75" customHeight="1" x14ac:dyDescent="0.2">
      <c r="A206" s="1" t="s">
        <v>1001</v>
      </c>
      <c r="B206" s="1" t="s">
        <v>1000</v>
      </c>
      <c r="C206" s="1" t="s">
        <v>24</v>
      </c>
      <c r="D206" s="1" t="s">
        <v>25</v>
      </c>
      <c r="E206" s="3">
        <v>46.75</v>
      </c>
      <c r="F206" s="3">
        <v>59</v>
      </c>
      <c r="G206" s="4">
        <v>21</v>
      </c>
      <c r="H206" s="3">
        <v>12.311999999999999</v>
      </c>
      <c r="I206" s="3">
        <v>34.438000000000002</v>
      </c>
      <c r="J206" s="5">
        <v>73.664171122994702</v>
      </c>
      <c r="K206" s="1" t="s">
        <v>26</v>
      </c>
      <c r="L206" s="1" t="s">
        <v>27</v>
      </c>
      <c r="M206" s="1" t="s">
        <v>28</v>
      </c>
      <c r="N206" s="1" t="s">
        <v>977</v>
      </c>
      <c r="O206" s="1" t="s">
        <v>977</v>
      </c>
      <c r="P206" s="1" t="s">
        <v>484</v>
      </c>
      <c r="Q206" s="1" t="s">
        <v>31</v>
      </c>
    </row>
    <row r="207" spans="1:17" ht="12.75" customHeight="1" x14ac:dyDescent="0.2">
      <c r="A207" s="1" t="s">
        <v>999</v>
      </c>
      <c r="B207" s="1" t="s">
        <v>998</v>
      </c>
      <c r="C207" s="1" t="s">
        <v>24</v>
      </c>
      <c r="D207" s="1" t="s">
        <v>25</v>
      </c>
      <c r="E207" s="3">
        <v>228.65</v>
      </c>
      <c r="F207" s="3">
        <v>291</v>
      </c>
      <c r="G207" s="4">
        <v>21</v>
      </c>
      <c r="H207" s="3">
        <v>115.71120000000001</v>
      </c>
      <c r="I207" s="3">
        <v>112.9388</v>
      </c>
      <c r="J207" s="5">
        <v>49.393745899846898</v>
      </c>
      <c r="K207" s="1" t="s">
        <v>26</v>
      </c>
      <c r="L207" s="1" t="s">
        <v>27</v>
      </c>
      <c r="M207" s="1" t="s">
        <v>28</v>
      </c>
      <c r="N207" s="1" t="s">
        <v>766</v>
      </c>
      <c r="O207" s="1" t="s">
        <v>766</v>
      </c>
      <c r="P207" s="1" t="s">
        <v>484</v>
      </c>
      <c r="Q207" s="1" t="s">
        <v>31</v>
      </c>
    </row>
    <row r="208" spans="1:17" ht="12.75" customHeight="1" x14ac:dyDescent="0.2">
      <c r="A208" s="1" t="s">
        <v>997</v>
      </c>
      <c r="B208" s="1" t="s">
        <v>996</v>
      </c>
      <c r="C208" s="1" t="s">
        <v>24</v>
      </c>
      <c r="D208" s="1" t="s">
        <v>25</v>
      </c>
      <c r="E208" s="3">
        <v>245.65</v>
      </c>
      <c r="F208" s="3">
        <v>312</v>
      </c>
      <c r="G208" s="4">
        <v>21</v>
      </c>
      <c r="H208" s="3">
        <v>132.91560000000001</v>
      </c>
      <c r="I208" s="3">
        <v>112.73439999999999</v>
      </c>
      <c r="J208" s="5">
        <v>45.892285772440502</v>
      </c>
      <c r="K208" s="1" t="s">
        <v>26</v>
      </c>
      <c r="L208" s="1" t="s">
        <v>27</v>
      </c>
      <c r="M208" s="1" t="s">
        <v>28</v>
      </c>
      <c r="N208" s="1" t="s">
        <v>766</v>
      </c>
      <c r="O208" s="1" t="s">
        <v>766</v>
      </c>
      <c r="P208" s="1" t="s">
        <v>484</v>
      </c>
      <c r="Q208" s="1" t="s">
        <v>31</v>
      </c>
    </row>
    <row r="209" spans="1:17" ht="12.75" customHeight="1" x14ac:dyDescent="0.2">
      <c r="A209" s="1" t="s">
        <v>995</v>
      </c>
      <c r="B209" s="1" t="s">
        <v>994</v>
      </c>
      <c r="C209" s="1" t="s">
        <v>24</v>
      </c>
      <c r="D209" s="1" t="s">
        <v>25</v>
      </c>
      <c r="E209" s="3">
        <v>245.65</v>
      </c>
      <c r="F209" s="3">
        <v>312</v>
      </c>
      <c r="G209" s="4">
        <v>21</v>
      </c>
      <c r="H209" s="3">
        <v>134.26560000000001</v>
      </c>
      <c r="I209" s="3">
        <v>111.3844</v>
      </c>
      <c r="J209" s="5">
        <v>45.342723386932597</v>
      </c>
      <c r="K209" s="1" t="s">
        <v>26</v>
      </c>
      <c r="L209" s="1" t="s">
        <v>27</v>
      </c>
      <c r="M209" s="1" t="s">
        <v>28</v>
      </c>
      <c r="N209" s="1" t="s">
        <v>766</v>
      </c>
      <c r="O209" s="1" t="s">
        <v>766</v>
      </c>
      <c r="P209" s="1" t="s">
        <v>484</v>
      </c>
      <c r="Q209" s="1" t="s">
        <v>31</v>
      </c>
    </row>
    <row r="210" spans="1:17" ht="12.75" hidden="1" customHeight="1" x14ac:dyDescent="0.2">
      <c r="A210" s="1" t="s">
        <v>993</v>
      </c>
      <c r="B210" s="1" t="s">
        <v>992</v>
      </c>
      <c r="C210" s="1" t="s">
        <v>24</v>
      </c>
      <c r="D210" s="1" t="s">
        <v>25</v>
      </c>
      <c r="E210" s="3">
        <v>84.79</v>
      </c>
      <c r="F210" s="3">
        <v>108</v>
      </c>
      <c r="G210" s="4">
        <v>21</v>
      </c>
      <c r="H210" s="3">
        <v>33.285600000000002</v>
      </c>
      <c r="I210" s="3">
        <v>51.504399999999997</v>
      </c>
      <c r="J210" s="5">
        <v>60.743483901403501</v>
      </c>
      <c r="K210" s="1" t="s">
        <v>26</v>
      </c>
      <c r="L210" s="1" t="s">
        <v>27</v>
      </c>
      <c r="M210" s="1" t="s">
        <v>28</v>
      </c>
      <c r="N210" s="1" t="s">
        <v>766</v>
      </c>
      <c r="O210" s="1" t="s">
        <v>766</v>
      </c>
      <c r="P210" s="1" t="s">
        <v>251</v>
      </c>
      <c r="Q210" s="1" t="s">
        <v>31</v>
      </c>
    </row>
    <row r="211" spans="1:17" ht="12.75" hidden="1" customHeight="1" x14ac:dyDescent="0.2">
      <c r="A211" s="1" t="s">
        <v>991</v>
      </c>
      <c r="B211" s="1" t="s">
        <v>990</v>
      </c>
      <c r="C211" s="1" t="s">
        <v>24</v>
      </c>
      <c r="D211" s="1" t="s">
        <v>25</v>
      </c>
      <c r="E211" s="3">
        <v>17</v>
      </c>
      <c r="F211" s="3">
        <v>22</v>
      </c>
      <c r="G211" s="4">
        <v>23</v>
      </c>
      <c r="H211" s="3">
        <v>2.3976000000000002</v>
      </c>
      <c r="I211" s="3">
        <v>14.602399999999999</v>
      </c>
      <c r="J211" s="5">
        <v>85.896470588235303</v>
      </c>
      <c r="K211" s="1" t="s">
        <v>26</v>
      </c>
      <c r="L211" s="1" t="s">
        <v>27</v>
      </c>
      <c r="M211" s="1" t="s">
        <v>28</v>
      </c>
      <c r="N211" s="1" t="s">
        <v>244</v>
      </c>
      <c r="O211" s="1" t="s">
        <v>244</v>
      </c>
      <c r="P211" s="1" t="s">
        <v>321</v>
      </c>
      <c r="Q211" s="1" t="s">
        <v>31</v>
      </c>
    </row>
    <row r="212" spans="1:17" ht="12.75" hidden="1" customHeight="1" x14ac:dyDescent="0.2">
      <c r="A212" s="1" t="s">
        <v>989</v>
      </c>
      <c r="B212" s="1" t="s">
        <v>988</v>
      </c>
      <c r="C212" s="1" t="s">
        <v>24</v>
      </c>
      <c r="D212" s="1" t="s">
        <v>25</v>
      </c>
      <c r="E212" s="3">
        <v>21.25</v>
      </c>
      <c r="F212" s="3">
        <v>28</v>
      </c>
      <c r="G212" s="4">
        <v>24</v>
      </c>
      <c r="H212" s="3">
        <v>3.1320000000000001</v>
      </c>
      <c r="I212" s="3">
        <v>18.117999999999999</v>
      </c>
      <c r="J212" s="5">
        <v>85.261176470588197</v>
      </c>
      <c r="K212" s="1" t="s">
        <v>26</v>
      </c>
      <c r="L212" s="1" t="s">
        <v>27</v>
      </c>
      <c r="M212" s="1" t="s">
        <v>28</v>
      </c>
      <c r="N212" s="1" t="s">
        <v>244</v>
      </c>
      <c r="O212" s="1" t="s">
        <v>244</v>
      </c>
      <c r="P212" s="1" t="s">
        <v>321</v>
      </c>
      <c r="Q212" s="1" t="s">
        <v>31</v>
      </c>
    </row>
    <row r="213" spans="1:17" ht="12.75" hidden="1" customHeight="1" x14ac:dyDescent="0.2">
      <c r="A213" s="1" t="s">
        <v>987</v>
      </c>
      <c r="B213" s="1" t="s">
        <v>986</v>
      </c>
      <c r="C213" s="1" t="s">
        <v>24</v>
      </c>
      <c r="D213" s="1" t="s">
        <v>25</v>
      </c>
      <c r="E213" s="3">
        <v>17</v>
      </c>
      <c r="F213" s="3">
        <v>23</v>
      </c>
      <c r="G213" s="4">
        <v>26</v>
      </c>
      <c r="H213" s="3">
        <v>2.3976000000000002</v>
      </c>
      <c r="I213" s="3">
        <v>14.602399999999999</v>
      </c>
      <c r="J213" s="5">
        <v>85.896470588235303</v>
      </c>
      <c r="K213" s="1" t="s">
        <v>26</v>
      </c>
      <c r="L213" s="1" t="s">
        <v>27</v>
      </c>
      <c r="M213" s="1" t="s">
        <v>28</v>
      </c>
      <c r="N213" s="1" t="s">
        <v>244</v>
      </c>
      <c r="O213" s="1" t="s">
        <v>244</v>
      </c>
      <c r="P213" s="1" t="s">
        <v>384</v>
      </c>
      <c r="Q213" s="1" t="s">
        <v>31</v>
      </c>
    </row>
    <row r="214" spans="1:17" ht="12.75" hidden="1" customHeight="1" x14ac:dyDescent="0.2">
      <c r="A214" s="1" t="s">
        <v>985</v>
      </c>
      <c r="B214" s="1" t="s">
        <v>984</v>
      </c>
      <c r="C214" s="1" t="s">
        <v>24</v>
      </c>
      <c r="D214" s="1" t="s">
        <v>25</v>
      </c>
      <c r="E214" s="3">
        <v>21.25</v>
      </c>
      <c r="F214" s="3">
        <v>28</v>
      </c>
      <c r="G214" s="4">
        <v>24</v>
      </c>
      <c r="H214" s="3">
        <v>3.1320000000000001</v>
      </c>
      <c r="I214" s="3">
        <v>18.117999999999999</v>
      </c>
      <c r="J214" s="5">
        <v>85.261176470588197</v>
      </c>
      <c r="K214" s="1" t="s">
        <v>26</v>
      </c>
      <c r="L214" s="1" t="s">
        <v>27</v>
      </c>
      <c r="M214" s="1" t="s">
        <v>28</v>
      </c>
      <c r="N214" s="1" t="s">
        <v>244</v>
      </c>
      <c r="O214" s="1" t="s">
        <v>244</v>
      </c>
      <c r="P214" s="1" t="s">
        <v>384</v>
      </c>
      <c r="Q214" s="1" t="s">
        <v>31</v>
      </c>
    </row>
    <row r="215" spans="1:17" ht="12.75" hidden="1" customHeight="1" x14ac:dyDescent="0.2">
      <c r="A215" s="1" t="s">
        <v>983</v>
      </c>
      <c r="B215" s="1" t="s">
        <v>982</v>
      </c>
      <c r="C215" s="1" t="s">
        <v>24</v>
      </c>
      <c r="D215" s="1" t="s">
        <v>25</v>
      </c>
      <c r="E215" s="3">
        <v>17</v>
      </c>
      <c r="F215" s="3">
        <v>23</v>
      </c>
      <c r="G215" s="4">
        <v>26</v>
      </c>
      <c r="H215" s="3">
        <v>2.3976000000000002</v>
      </c>
      <c r="I215" s="3">
        <v>14.602399999999999</v>
      </c>
      <c r="J215" s="5">
        <v>85.896470588235303</v>
      </c>
      <c r="K215" s="1" t="s">
        <v>26</v>
      </c>
      <c r="L215" s="1" t="s">
        <v>27</v>
      </c>
      <c r="M215" s="1" t="s">
        <v>28</v>
      </c>
      <c r="N215" s="1" t="s">
        <v>244</v>
      </c>
      <c r="O215" s="1" t="s">
        <v>244</v>
      </c>
      <c r="P215" s="1" t="s">
        <v>384</v>
      </c>
      <c r="Q215" s="1" t="s">
        <v>31</v>
      </c>
    </row>
    <row r="216" spans="1:17" ht="12.75" hidden="1" customHeight="1" x14ac:dyDescent="0.2">
      <c r="A216" s="1" t="s">
        <v>981</v>
      </c>
      <c r="B216" s="1" t="s">
        <v>980</v>
      </c>
      <c r="C216" s="1" t="s">
        <v>24</v>
      </c>
      <c r="D216" s="1" t="s">
        <v>25</v>
      </c>
      <c r="E216" s="3">
        <v>21.25</v>
      </c>
      <c r="F216" s="3">
        <v>28</v>
      </c>
      <c r="G216" s="4">
        <v>24</v>
      </c>
      <c r="H216" s="3">
        <v>2.5055999999999998</v>
      </c>
      <c r="I216" s="3">
        <v>18.744399999999999</v>
      </c>
      <c r="J216" s="5">
        <v>88.208941176470603</v>
      </c>
      <c r="K216" s="1" t="s">
        <v>26</v>
      </c>
      <c r="L216" s="1" t="s">
        <v>27</v>
      </c>
      <c r="M216" s="1" t="s">
        <v>28</v>
      </c>
      <c r="N216" s="1" t="s">
        <v>244</v>
      </c>
      <c r="O216" s="1" t="s">
        <v>244</v>
      </c>
      <c r="P216" s="1" t="s">
        <v>384</v>
      </c>
      <c r="Q216" s="1" t="s">
        <v>31</v>
      </c>
    </row>
    <row r="217" spans="1:17" ht="12.75" customHeight="1" x14ac:dyDescent="0.2">
      <c r="A217" s="1" t="s">
        <v>979</v>
      </c>
      <c r="B217" s="1" t="s">
        <v>978</v>
      </c>
      <c r="C217" s="1" t="s">
        <v>24</v>
      </c>
      <c r="D217" s="1" t="s">
        <v>25</v>
      </c>
      <c r="E217" s="3">
        <v>51</v>
      </c>
      <c r="F217" s="3">
        <v>65</v>
      </c>
      <c r="G217" s="4">
        <v>22</v>
      </c>
      <c r="H217" s="3">
        <v>13.284000000000001</v>
      </c>
      <c r="I217" s="3">
        <v>37.716000000000001</v>
      </c>
      <c r="J217" s="5">
        <v>73.952941176470603</v>
      </c>
      <c r="K217" s="1" t="s">
        <v>26</v>
      </c>
      <c r="L217" s="1" t="s">
        <v>27</v>
      </c>
      <c r="M217" s="1" t="s">
        <v>28</v>
      </c>
      <c r="N217" s="1" t="s">
        <v>977</v>
      </c>
      <c r="O217" s="1" t="s">
        <v>977</v>
      </c>
      <c r="P217" s="1" t="s">
        <v>484</v>
      </c>
      <c r="Q217" s="1" t="s">
        <v>31</v>
      </c>
    </row>
    <row r="218" spans="1:17" ht="12.75" hidden="1" customHeight="1" x14ac:dyDescent="0.2">
      <c r="A218" s="1" t="s">
        <v>976</v>
      </c>
      <c r="B218" s="1" t="s">
        <v>975</v>
      </c>
      <c r="C218" s="1" t="s">
        <v>24</v>
      </c>
      <c r="D218" s="1" t="s">
        <v>25</v>
      </c>
      <c r="E218" s="3">
        <v>84.79</v>
      </c>
      <c r="F218" s="3">
        <v>108</v>
      </c>
      <c r="G218" s="4">
        <v>21</v>
      </c>
      <c r="H218" s="3">
        <v>31.935600000000001</v>
      </c>
      <c r="I218" s="3">
        <v>52.854399999999998</v>
      </c>
      <c r="J218" s="5">
        <v>62.335652789244001</v>
      </c>
      <c r="K218" s="1" t="s">
        <v>26</v>
      </c>
      <c r="L218" s="1" t="s">
        <v>27</v>
      </c>
      <c r="M218" s="1" t="s">
        <v>28</v>
      </c>
      <c r="N218" s="1" t="s">
        <v>766</v>
      </c>
      <c r="O218" s="1" t="s">
        <v>766</v>
      </c>
      <c r="P218" s="1" t="s">
        <v>251</v>
      </c>
      <c r="Q218" s="1" t="s">
        <v>31</v>
      </c>
    </row>
    <row r="219" spans="1:17" ht="12.75" hidden="1" customHeight="1" x14ac:dyDescent="0.2">
      <c r="A219" s="1" t="s">
        <v>974</v>
      </c>
      <c r="B219" s="1" t="s">
        <v>973</v>
      </c>
      <c r="C219" s="1" t="s">
        <v>24</v>
      </c>
      <c r="D219" s="1" t="s">
        <v>25</v>
      </c>
      <c r="E219" s="3">
        <v>206.93</v>
      </c>
      <c r="F219" s="3">
        <v>278</v>
      </c>
      <c r="G219" s="4">
        <v>26</v>
      </c>
      <c r="H219" s="3">
        <v>129.6</v>
      </c>
      <c r="I219" s="3">
        <v>77.33</v>
      </c>
      <c r="J219" s="5">
        <v>37.370125163098599</v>
      </c>
      <c r="K219" s="1" t="s">
        <v>26</v>
      </c>
      <c r="L219" s="1" t="s">
        <v>27</v>
      </c>
      <c r="M219" s="1" t="s">
        <v>28</v>
      </c>
      <c r="N219" s="1" t="s">
        <v>563</v>
      </c>
      <c r="O219" s="1" t="s">
        <v>538</v>
      </c>
      <c r="P219" s="1" t="s">
        <v>261</v>
      </c>
      <c r="Q219" s="1" t="s">
        <v>31</v>
      </c>
    </row>
    <row r="220" spans="1:17" ht="12.75" hidden="1" customHeight="1" x14ac:dyDescent="0.2">
      <c r="A220" s="1" t="s">
        <v>972</v>
      </c>
      <c r="B220" s="1" t="s">
        <v>971</v>
      </c>
      <c r="C220" s="1" t="s">
        <v>24</v>
      </c>
      <c r="D220" s="1" t="s">
        <v>25</v>
      </c>
      <c r="E220" s="3">
        <v>897.9</v>
      </c>
      <c r="F220" s="3">
        <v>1241</v>
      </c>
      <c r="G220" s="4">
        <v>28</v>
      </c>
      <c r="H220" s="3">
        <v>669.6</v>
      </c>
      <c r="I220" s="3">
        <v>228.3</v>
      </c>
      <c r="J220" s="5">
        <v>25.425993985967299</v>
      </c>
      <c r="K220" s="1" t="s">
        <v>26</v>
      </c>
      <c r="L220" s="1" t="s">
        <v>27</v>
      </c>
      <c r="M220" s="1" t="s">
        <v>176</v>
      </c>
      <c r="N220" s="1" t="s">
        <v>563</v>
      </c>
      <c r="O220" s="1" t="s">
        <v>562</v>
      </c>
      <c r="P220" s="1" t="s">
        <v>261</v>
      </c>
      <c r="Q220" s="1" t="s">
        <v>31</v>
      </c>
    </row>
    <row r="221" spans="1:17" ht="12.75" hidden="1" customHeight="1" x14ac:dyDescent="0.2">
      <c r="A221" s="1" t="s">
        <v>970</v>
      </c>
      <c r="B221" s="1" t="s">
        <v>969</v>
      </c>
      <c r="C221" s="1" t="s">
        <v>24</v>
      </c>
      <c r="D221" s="1" t="s">
        <v>25</v>
      </c>
      <c r="E221" s="3">
        <v>733.9</v>
      </c>
      <c r="F221" s="3">
        <v>1014</v>
      </c>
      <c r="G221" s="4">
        <v>28</v>
      </c>
      <c r="H221" s="3">
        <v>388.8</v>
      </c>
      <c r="I221" s="3">
        <v>345.1</v>
      </c>
      <c r="J221" s="5">
        <v>47.022755143752597</v>
      </c>
      <c r="K221" s="1" t="s">
        <v>26</v>
      </c>
      <c r="L221" s="1" t="s">
        <v>27</v>
      </c>
      <c r="M221" s="1" t="s">
        <v>28</v>
      </c>
      <c r="N221" s="1" t="s">
        <v>563</v>
      </c>
      <c r="O221" s="1" t="s">
        <v>562</v>
      </c>
      <c r="P221" s="1" t="s">
        <v>261</v>
      </c>
      <c r="Q221" s="1" t="s">
        <v>31</v>
      </c>
    </row>
    <row r="222" spans="1:17" ht="12.75" hidden="1" customHeight="1" x14ac:dyDescent="0.2">
      <c r="A222" s="1" t="s">
        <v>968</v>
      </c>
      <c r="B222" s="1" t="s">
        <v>967</v>
      </c>
      <c r="C222" s="1" t="s">
        <v>24</v>
      </c>
      <c r="D222" s="1" t="s">
        <v>25</v>
      </c>
      <c r="E222" s="3">
        <v>733.9</v>
      </c>
      <c r="F222" s="3">
        <v>1014</v>
      </c>
      <c r="G222" s="4">
        <v>28</v>
      </c>
      <c r="H222" s="3">
        <v>388.8</v>
      </c>
      <c r="I222" s="3">
        <v>345.1</v>
      </c>
      <c r="J222" s="5">
        <v>47.022755143752597</v>
      </c>
      <c r="K222" s="1" t="s">
        <v>26</v>
      </c>
      <c r="L222" s="1" t="s">
        <v>27</v>
      </c>
      <c r="M222" s="1" t="s">
        <v>28</v>
      </c>
      <c r="N222" s="1" t="s">
        <v>563</v>
      </c>
      <c r="O222" s="1" t="s">
        <v>562</v>
      </c>
      <c r="P222" s="1" t="s">
        <v>261</v>
      </c>
      <c r="Q222" s="1" t="s">
        <v>31</v>
      </c>
    </row>
    <row r="223" spans="1:17" ht="12.75" hidden="1" customHeight="1" x14ac:dyDescent="0.2">
      <c r="A223" s="1" t="s">
        <v>966</v>
      </c>
      <c r="B223" s="1" t="s">
        <v>965</v>
      </c>
      <c r="C223" s="1" t="s">
        <v>24</v>
      </c>
      <c r="D223" s="1" t="s">
        <v>25</v>
      </c>
      <c r="E223" s="3">
        <v>1471.9</v>
      </c>
      <c r="F223" s="3">
        <v>2034</v>
      </c>
      <c r="G223" s="4">
        <v>28</v>
      </c>
      <c r="H223" s="3">
        <v>669.6</v>
      </c>
      <c r="I223" s="3">
        <v>802.3</v>
      </c>
      <c r="J223" s="5">
        <v>54.5077790610775</v>
      </c>
      <c r="K223" s="1" t="s">
        <v>26</v>
      </c>
      <c r="L223" s="1" t="s">
        <v>27</v>
      </c>
      <c r="M223" s="1" t="s">
        <v>28</v>
      </c>
      <c r="N223" s="1" t="s">
        <v>563</v>
      </c>
      <c r="O223" s="1" t="s">
        <v>562</v>
      </c>
      <c r="P223" s="1" t="s">
        <v>261</v>
      </c>
      <c r="Q223" s="1" t="s">
        <v>31</v>
      </c>
    </row>
    <row r="224" spans="1:17" ht="12.75" hidden="1" customHeight="1" x14ac:dyDescent="0.2">
      <c r="A224" s="1" t="s">
        <v>964</v>
      </c>
      <c r="B224" s="1" t="s">
        <v>963</v>
      </c>
      <c r="C224" s="1" t="s">
        <v>24</v>
      </c>
      <c r="D224" s="1" t="s">
        <v>25</v>
      </c>
      <c r="E224" s="3">
        <v>40.96</v>
      </c>
      <c r="F224" s="3">
        <v>58</v>
      </c>
      <c r="G224" s="4">
        <v>29</v>
      </c>
      <c r="H224" s="3">
        <v>3.9096000000000002</v>
      </c>
      <c r="I224" s="3">
        <v>37.050400000000003</v>
      </c>
      <c r="J224" s="5">
        <v>90.455078125</v>
      </c>
      <c r="K224" s="1" t="s">
        <v>26</v>
      </c>
      <c r="L224" s="1" t="s">
        <v>27</v>
      </c>
      <c r="M224" s="1" t="s">
        <v>28</v>
      </c>
      <c r="N224" s="1" t="s">
        <v>35</v>
      </c>
      <c r="O224" s="1" t="s">
        <v>35</v>
      </c>
      <c r="P224" s="1" t="s">
        <v>208</v>
      </c>
      <c r="Q224" s="1" t="s">
        <v>31</v>
      </c>
    </row>
    <row r="225" spans="1:17" ht="12.75" hidden="1" customHeight="1" x14ac:dyDescent="0.2">
      <c r="A225" s="1" t="s">
        <v>962</v>
      </c>
      <c r="B225" s="1" t="s">
        <v>961</v>
      </c>
      <c r="C225" s="1" t="s">
        <v>24</v>
      </c>
      <c r="D225" s="1" t="s">
        <v>25</v>
      </c>
      <c r="E225" s="3">
        <v>1350</v>
      </c>
      <c r="F225" s="3">
        <v>2310</v>
      </c>
      <c r="G225" s="4">
        <v>42</v>
      </c>
      <c r="H225" s="3">
        <v>487.54910999999998</v>
      </c>
      <c r="I225" s="3">
        <v>862.45088999999996</v>
      </c>
      <c r="J225" s="5">
        <v>63.885251111111103</v>
      </c>
      <c r="K225" s="1" t="s">
        <v>26</v>
      </c>
      <c r="L225" s="1" t="s">
        <v>27</v>
      </c>
      <c r="M225" s="1" t="s">
        <v>312</v>
      </c>
      <c r="N225" s="1" t="s">
        <v>251</v>
      </c>
      <c r="O225" s="1" t="s">
        <v>315</v>
      </c>
      <c r="P225" s="1" t="s">
        <v>251</v>
      </c>
      <c r="Q225" s="1" t="s">
        <v>31</v>
      </c>
    </row>
    <row r="226" spans="1:17" ht="12.75" hidden="1" customHeight="1" x14ac:dyDescent="0.2">
      <c r="A226" s="1" t="s">
        <v>960</v>
      </c>
      <c r="B226" s="1" t="s">
        <v>959</v>
      </c>
      <c r="C226" s="1" t="s">
        <v>24</v>
      </c>
      <c r="D226" s="1" t="s">
        <v>25</v>
      </c>
      <c r="E226" s="3">
        <v>1485</v>
      </c>
      <c r="F226" s="3">
        <v>2529</v>
      </c>
      <c r="G226" s="4">
        <v>41</v>
      </c>
      <c r="H226" s="3">
        <v>490.57110999999998</v>
      </c>
      <c r="I226" s="3">
        <v>994.42889000000002</v>
      </c>
      <c r="J226" s="5">
        <v>66.964908417508397</v>
      </c>
      <c r="K226" s="1" t="s">
        <v>26</v>
      </c>
      <c r="L226" s="1" t="s">
        <v>27</v>
      </c>
      <c r="M226" s="1" t="s">
        <v>312</v>
      </c>
      <c r="N226" s="1" t="s">
        <v>251</v>
      </c>
      <c r="O226" s="1" t="s">
        <v>315</v>
      </c>
      <c r="P226" s="1" t="s">
        <v>251</v>
      </c>
      <c r="Q226" s="1" t="s">
        <v>31</v>
      </c>
    </row>
    <row r="227" spans="1:17" ht="12.75" hidden="1" customHeight="1" x14ac:dyDescent="0.2">
      <c r="A227" s="1" t="s">
        <v>958</v>
      </c>
      <c r="B227" s="1" t="s">
        <v>957</v>
      </c>
      <c r="C227" s="1" t="s">
        <v>24</v>
      </c>
      <c r="D227" s="1" t="s">
        <v>25</v>
      </c>
      <c r="E227" s="3">
        <v>1675</v>
      </c>
      <c r="F227" s="3">
        <v>2859</v>
      </c>
      <c r="G227" s="4">
        <v>41</v>
      </c>
      <c r="H227" s="3">
        <v>490.57110999999998</v>
      </c>
      <c r="I227" s="3">
        <v>1184.4288899999999</v>
      </c>
      <c r="J227" s="5">
        <v>70.712172537313407</v>
      </c>
      <c r="K227" s="1" t="s">
        <v>26</v>
      </c>
      <c r="L227" s="1" t="s">
        <v>27</v>
      </c>
      <c r="M227" s="1" t="s">
        <v>312</v>
      </c>
      <c r="N227" s="1" t="s">
        <v>251</v>
      </c>
      <c r="O227" s="1" t="s">
        <v>315</v>
      </c>
      <c r="P227" s="1" t="s">
        <v>251</v>
      </c>
      <c r="Q227" s="1" t="s">
        <v>31</v>
      </c>
    </row>
    <row r="228" spans="1:17" ht="12.75" hidden="1" customHeight="1" x14ac:dyDescent="0.2">
      <c r="A228" s="1" t="s">
        <v>956</v>
      </c>
      <c r="B228" s="1" t="s">
        <v>955</v>
      </c>
      <c r="C228" s="1" t="s">
        <v>24</v>
      </c>
      <c r="D228" s="1" t="s">
        <v>25</v>
      </c>
      <c r="E228" s="3">
        <v>1350</v>
      </c>
      <c r="F228" s="3">
        <v>2310</v>
      </c>
      <c r="G228" s="4">
        <v>42</v>
      </c>
      <c r="H228" s="3">
        <v>487.85514999999998</v>
      </c>
      <c r="I228" s="3">
        <v>862.14485000000002</v>
      </c>
      <c r="J228" s="5">
        <v>63.862581481481499</v>
      </c>
      <c r="K228" s="1" t="s">
        <v>26</v>
      </c>
      <c r="L228" s="1" t="s">
        <v>27</v>
      </c>
      <c r="M228" s="1" t="s">
        <v>312</v>
      </c>
      <c r="N228" s="1" t="s">
        <v>251</v>
      </c>
      <c r="O228" s="1" t="s">
        <v>553</v>
      </c>
      <c r="P228" s="1" t="s">
        <v>251</v>
      </c>
      <c r="Q228" s="1" t="s">
        <v>31</v>
      </c>
    </row>
    <row r="229" spans="1:17" ht="12.75" hidden="1" customHeight="1" x14ac:dyDescent="0.2">
      <c r="A229" s="1" t="s">
        <v>954</v>
      </c>
      <c r="B229" s="1" t="s">
        <v>953</v>
      </c>
      <c r="C229" s="1" t="s">
        <v>24</v>
      </c>
      <c r="D229" s="1" t="s">
        <v>25</v>
      </c>
      <c r="E229" s="3">
        <v>1485</v>
      </c>
      <c r="F229" s="3">
        <v>2529</v>
      </c>
      <c r="G229" s="4">
        <v>41</v>
      </c>
      <c r="H229" s="3">
        <v>490.87714999999997</v>
      </c>
      <c r="I229" s="3">
        <v>994.12284999999997</v>
      </c>
      <c r="J229" s="5">
        <v>66.944299663299702</v>
      </c>
      <c r="K229" s="1" t="s">
        <v>26</v>
      </c>
      <c r="L229" s="1" t="s">
        <v>27</v>
      </c>
      <c r="M229" s="1" t="s">
        <v>312</v>
      </c>
      <c r="N229" s="1" t="s">
        <v>251</v>
      </c>
      <c r="O229" s="1" t="s">
        <v>553</v>
      </c>
      <c r="P229" s="1" t="s">
        <v>251</v>
      </c>
      <c r="Q229" s="1" t="s">
        <v>31</v>
      </c>
    </row>
    <row r="230" spans="1:17" ht="12.75" hidden="1" customHeight="1" x14ac:dyDescent="0.2">
      <c r="A230" s="1" t="s">
        <v>952</v>
      </c>
      <c r="B230" s="1" t="s">
        <v>951</v>
      </c>
      <c r="C230" s="1" t="s">
        <v>24</v>
      </c>
      <c r="D230" s="1" t="s">
        <v>25</v>
      </c>
      <c r="E230" s="3">
        <v>1675</v>
      </c>
      <c r="F230" s="3">
        <v>2859</v>
      </c>
      <c r="G230" s="4">
        <v>41</v>
      </c>
      <c r="H230" s="3">
        <v>490.87714999999997</v>
      </c>
      <c r="I230" s="3">
        <v>1184.12285</v>
      </c>
      <c r="J230" s="5">
        <v>70.693901492537293</v>
      </c>
      <c r="K230" s="1" t="s">
        <v>26</v>
      </c>
      <c r="L230" s="1" t="s">
        <v>27</v>
      </c>
      <c r="M230" s="1" t="s">
        <v>312</v>
      </c>
      <c r="N230" s="1" t="s">
        <v>251</v>
      </c>
      <c r="O230" s="1" t="s">
        <v>553</v>
      </c>
      <c r="P230" s="1" t="s">
        <v>251</v>
      </c>
      <c r="Q230" s="1" t="s">
        <v>31</v>
      </c>
    </row>
    <row r="231" spans="1:17" ht="12.75" hidden="1" customHeight="1" x14ac:dyDescent="0.2">
      <c r="A231" s="1" t="s">
        <v>950</v>
      </c>
      <c r="B231" s="1" t="s">
        <v>949</v>
      </c>
      <c r="C231" s="1" t="s">
        <v>177</v>
      </c>
      <c r="D231" s="1" t="s">
        <v>25</v>
      </c>
      <c r="E231" s="3">
        <v>61.5</v>
      </c>
      <c r="F231" s="3">
        <v>89</v>
      </c>
      <c r="G231" s="4">
        <v>31</v>
      </c>
      <c r="H231" s="3">
        <v>23.0688</v>
      </c>
      <c r="I231" s="3">
        <v>38.431199999999997</v>
      </c>
      <c r="J231" s="5">
        <v>62.489756097560999</v>
      </c>
      <c r="K231" s="1" t="s">
        <v>26</v>
      </c>
      <c r="L231" s="1" t="s">
        <v>27</v>
      </c>
      <c r="M231" s="1" t="s">
        <v>28</v>
      </c>
      <c r="N231" s="1" t="s">
        <v>657</v>
      </c>
      <c r="O231" s="1" t="s">
        <v>948</v>
      </c>
      <c r="P231" s="1" t="s">
        <v>341</v>
      </c>
      <c r="Q231" s="1" t="s">
        <v>31</v>
      </c>
    </row>
    <row r="232" spans="1:17" ht="12.75" hidden="1" customHeight="1" x14ac:dyDescent="0.2">
      <c r="A232" s="1" t="s">
        <v>947</v>
      </c>
      <c r="B232" s="1" t="s">
        <v>946</v>
      </c>
      <c r="C232" s="1" t="s">
        <v>24</v>
      </c>
      <c r="D232" s="1" t="s">
        <v>25</v>
      </c>
      <c r="E232" s="3">
        <v>94.5</v>
      </c>
      <c r="F232" s="3">
        <v>0</v>
      </c>
      <c r="G232" s="4">
        <v>0</v>
      </c>
      <c r="H232" s="3">
        <v>159.96776</v>
      </c>
      <c r="I232" s="3">
        <v>-65.467759999999998</v>
      </c>
      <c r="J232" s="5">
        <v>-69.278052910052907</v>
      </c>
      <c r="K232" s="1" t="s">
        <v>26</v>
      </c>
      <c r="L232" s="1" t="s">
        <v>34</v>
      </c>
      <c r="M232" s="1" t="s">
        <v>28</v>
      </c>
      <c r="N232" s="1" t="s">
        <v>501</v>
      </c>
      <c r="O232" s="1" t="s">
        <v>501</v>
      </c>
      <c r="P232" s="1" t="s">
        <v>261</v>
      </c>
      <c r="Q232" s="1" t="s">
        <v>31</v>
      </c>
    </row>
    <row r="233" spans="1:17" ht="12.75" hidden="1" customHeight="1" x14ac:dyDescent="0.2">
      <c r="A233" s="1" t="s">
        <v>945</v>
      </c>
      <c r="B233" s="1" t="s">
        <v>944</v>
      </c>
      <c r="C233" s="1" t="s">
        <v>24</v>
      </c>
      <c r="D233" s="1" t="s">
        <v>25</v>
      </c>
      <c r="E233" s="3">
        <v>49.2</v>
      </c>
      <c r="F233" s="3">
        <v>71</v>
      </c>
      <c r="G233" s="4">
        <v>31</v>
      </c>
      <c r="H233" s="3">
        <v>3.9851999999999999</v>
      </c>
      <c r="I233" s="3">
        <v>45.214799999999997</v>
      </c>
      <c r="J233" s="5">
        <v>91.9</v>
      </c>
      <c r="K233" s="1" t="s">
        <v>26</v>
      </c>
      <c r="L233" s="1" t="s">
        <v>27</v>
      </c>
      <c r="M233" s="1" t="s">
        <v>28</v>
      </c>
      <c r="N233" s="1" t="s">
        <v>504</v>
      </c>
      <c r="O233" s="1" t="s">
        <v>244</v>
      </c>
      <c r="P233" s="1" t="s">
        <v>943</v>
      </c>
      <c r="Q233" s="1" t="s">
        <v>31</v>
      </c>
    </row>
    <row r="234" spans="1:17" ht="12.75" hidden="1" customHeight="1" x14ac:dyDescent="0.2">
      <c r="A234" s="1" t="s">
        <v>942</v>
      </c>
      <c r="B234" s="1" t="s">
        <v>941</v>
      </c>
      <c r="C234" s="1" t="s">
        <v>24</v>
      </c>
      <c r="D234" s="1" t="s">
        <v>25</v>
      </c>
      <c r="E234" s="3">
        <v>165.75</v>
      </c>
      <c r="F234" s="3">
        <v>225</v>
      </c>
      <c r="G234" s="4">
        <v>26</v>
      </c>
      <c r="H234" s="3">
        <v>177.12</v>
      </c>
      <c r="I234" s="3">
        <v>-11.37</v>
      </c>
      <c r="J234" s="5">
        <v>-6.8597285067873299</v>
      </c>
      <c r="K234" s="1" t="s">
        <v>26</v>
      </c>
      <c r="L234" s="1" t="s">
        <v>27</v>
      </c>
      <c r="M234" s="1" t="s">
        <v>28</v>
      </c>
      <c r="N234" s="1" t="s">
        <v>35</v>
      </c>
      <c r="O234" s="1" t="s">
        <v>35</v>
      </c>
      <c r="P234" s="1" t="s">
        <v>940</v>
      </c>
      <c r="Q234" s="1" t="s">
        <v>31</v>
      </c>
    </row>
    <row r="235" spans="1:17" ht="12.75" hidden="1" customHeight="1" x14ac:dyDescent="0.2">
      <c r="A235" s="1" t="s">
        <v>939</v>
      </c>
      <c r="B235" s="1" t="s">
        <v>938</v>
      </c>
      <c r="C235" s="1" t="s">
        <v>24</v>
      </c>
      <c r="D235" s="1" t="s">
        <v>25</v>
      </c>
      <c r="E235" s="3">
        <v>371</v>
      </c>
      <c r="F235" s="3">
        <v>631</v>
      </c>
      <c r="G235" s="4">
        <v>41</v>
      </c>
      <c r="H235" s="3">
        <v>174.10679999999999</v>
      </c>
      <c r="I235" s="3">
        <v>196.89320000000001</v>
      </c>
      <c r="J235" s="5">
        <v>53.070943396226397</v>
      </c>
      <c r="K235" s="1" t="s">
        <v>26</v>
      </c>
      <c r="L235" s="1" t="s">
        <v>27</v>
      </c>
      <c r="M235" s="1" t="s">
        <v>28</v>
      </c>
      <c r="N235" s="1" t="s">
        <v>657</v>
      </c>
      <c r="O235" s="1" t="s">
        <v>656</v>
      </c>
      <c r="P235" s="1" t="s">
        <v>265</v>
      </c>
      <c r="Q235" s="1" t="s">
        <v>31</v>
      </c>
    </row>
    <row r="236" spans="1:17" ht="12.75" hidden="1" customHeight="1" x14ac:dyDescent="0.2">
      <c r="A236" s="1" t="s">
        <v>937</v>
      </c>
      <c r="B236" s="1" t="s">
        <v>936</v>
      </c>
      <c r="C236" s="1" t="s">
        <v>24</v>
      </c>
      <c r="D236" s="1" t="s">
        <v>25</v>
      </c>
      <c r="E236" s="3">
        <v>371</v>
      </c>
      <c r="F236" s="3">
        <v>631</v>
      </c>
      <c r="G236" s="4">
        <v>41</v>
      </c>
      <c r="H236" s="3">
        <v>208.94759999999999</v>
      </c>
      <c r="I236" s="3">
        <v>162.05240000000001</v>
      </c>
      <c r="J236" s="5">
        <v>43.679892183288402</v>
      </c>
      <c r="K236" s="1" t="s">
        <v>26</v>
      </c>
      <c r="L236" s="1" t="s">
        <v>27</v>
      </c>
      <c r="M236" s="1" t="s">
        <v>28</v>
      </c>
      <c r="N236" s="1" t="s">
        <v>657</v>
      </c>
      <c r="O236" s="1" t="s">
        <v>656</v>
      </c>
      <c r="P236" s="1" t="s">
        <v>265</v>
      </c>
      <c r="Q236" s="1" t="s">
        <v>31</v>
      </c>
    </row>
    <row r="237" spans="1:17" ht="12.75" hidden="1" customHeight="1" x14ac:dyDescent="0.2">
      <c r="A237" s="1" t="s">
        <v>935</v>
      </c>
      <c r="B237" s="1" t="s">
        <v>934</v>
      </c>
      <c r="C237" s="1" t="s">
        <v>24</v>
      </c>
      <c r="D237" s="1" t="s">
        <v>25</v>
      </c>
      <c r="E237" s="3">
        <v>371</v>
      </c>
      <c r="F237" s="3">
        <v>631</v>
      </c>
      <c r="G237" s="4">
        <v>41</v>
      </c>
      <c r="H237" s="3">
        <v>176.05080000000001</v>
      </c>
      <c r="I237" s="3">
        <v>194.94919999999999</v>
      </c>
      <c r="J237" s="5">
        <v>52.546954177897597</v>
      </c>
      <c r="K237" s="1" t="s">
        <v>26</v>
      </c>
      <c r="L237" s="1" t="s">
        <v>27</v>
      </c>
      <c r="M237" s="1" t="s">
        <v>28</v>
      </c>
      <c r="N237" s="1" t="s">
        <v>657</v>
      </c>
      <c r="O237" s="1" t="s">
        <v>656</v>
      </c>
      <c r="P237" s="1" t="s">
        <v>265</v>
      </c>
      <c r="Q237" s="1" t="s">
        <v>31</v>
      </c>
    </row>
    <row r="238" spans="1:17" ht="12.75" hidden="1" customHeight="1" x14ac:dyDescent="0.2">
      <c r="A238" s="1" t="s">
        <v>933</v>
      </c>
      <c r="B238" s="1" t="s">
        <v>932</v>
      </c>
      <c r="C238" s="1" t="s">
        <v>24</v>
      </c>
      <c r="D238" s="1" t="s">
        <v>25</v>
      </c>
      <c r="E238" s="3">
        <v>371</v>
      </c>
      <c r="F238" s="3">
        <v>631</v>
      </c>
      <c r="G238" s="4">
        <v>41</v>
      </c>
      <c r="H238" s="3">
        <v>213.13800000000001</v>
      </c>
      <c r="I238" s="3">
        <v>157.86199999999999</v>
      </c>
      <c r="J238" s="5">
        <v>42.550404312668498</v>
      </c>
      <c r="K238" s="1" t="s">
        <v>26</v>
      </c>
      <c r="L238" s="1" t="s">
        <v>27</v>
      </c>
      <c r="M238" s="1" t="s">
        <v>28</v>
      </c>
      <c r="N238" s="1" t="s">
        <v>657</v>
      </c>
      <c r="O238" s="1" t="s">
        <v>656</v>
      </c>
      <c r="P238" s="1" t="s">
        <v>265</v>
      </c>
      <c r="Q238" s="1" t="s">
        <v>31</v>
      </c>
    </row>
    <row r="239" spans="1:17" ht="12.75" hidden="1" customHeight="1" x14ac:dyDescent="0.2">
      <c r="A239" s="1" t="s">
        <v>931</v>
      </c>
      <c r="B239" s="1" t="s">
        <v>930</v>
      </c>
      <c r="C239" s="1" t="s">
        <v>24</v>
      </c>
      <c r="D239" s="1" t="s">
        <v>25</v>
      </c>
      <c r="E239" s="3">
        <v>371</v>
      </c>
      <c r="F239" s="3">
        <v>631</v>
      </c>
      <c r="G239" s="4">
        <v>41</v>
      </c>
      <c r="H239" s="3">
        <v>177.47640000000001</v>
      </c>
      <c r="I239" s="3">
        <v>193.52359999999999</v>
      </c>
      <c r="J239" s="5">
        <v>52.162695417789799</v>
      </c>
      <c r="K239" s="1" t="s">
        <v>26</v>
      </c>
      <c r="L239" s="1" t="s">
        <v>27</v>
      </c>
      <c r="M239" s="1" t="s">
        <v>28</v>
      </c>
      <c r="N239" s="1" t="s">
        <v>657</v>
      </c>
      <c r="O239" s="1" t="s">
        <v>656</v>
      </c>
      <c r="P239" s="1" t="s">
        <v>265</v>
      </c>
      <c r="Q239" s="1" t="s">
        <v>31</v>
      </c>
    </row>
    <row r="240" spans="1:17" ht="12.75" hidden="1" customHeight="1" x14ac:dyDescent="0.2">
      <c r="A240" s="1" t="s">
        <v>929</v>
      </c>
      <c r="B240" s="1" t="s">
        <v>928</v>
      </c>
      <c r="C240" s="1" t="s">
        <v>24</v>
      </c>
      <c r="D240" s="1" t="s">
        <v>25</v>
      </c>
      <c r="E240" s="3">
        <v>371</v>
      </c>
      <c r="F240" s="3">
        <v>631</v>
      </c>
      <c r="G240" s="4">
        <v>41</v>
      </c>
      <c r="H240" s="3">
        <v>210.74039999999999</v>
      </c>
      <c r="I240" s="3">
        <v>160.25960000000001</v>
      </c>
      <c r="J240" s="5">
        <v>43.1966576819407</v>
      </c>
      <c r="K240" s="1" t="s">
        <v>26</v>
      </c>
      <c r="L240" s="1" t="s">
        <v>27</v>
      </c>
      <c r="M240" s="1" t="s">
        <v>28</v>
      </c>
      <c r="N240" s="1" t="s">
        <v>657</v>
      </c>
      <c r="O240" s="1" t="s">
        <v>656</v>
      </c>
      <c r="P240" s="1" t="s">
        <v>265</v>
      </c>
      <c r="Q240" s="1" t="s">
        <v>31</v>
      </c>
    </row>
    <row r="241" spans="1:17" ht="12.75" hidden="1" customHeight="1" x14ac:dyDescent="0.2">
      <c r="A241" s="1" t="s">
        <v>927</v>
      </c>
      <c r="B241" s="1" t="s">
        <v>926</v>
      </c>
      <c r="C241" s="1" t="s">
        <v>24</v>
      </c>
      <c r="D241" s="1" t="s">
        <v>25</v>
      </c>
      <c r="E241" s="3">
        <v>371</v>
      </c>
      <c r="F241" s="3">
        <v>631</v>
      </c>
      <c r="G241" s="4">
        <v>41</v>
      </c>
      <c r="H241" s="3">
        <v>178.2972</v>
      </c>
      <c r="I241" s="3">
        <v>192.7028</v>
      </c>
      <c r="J241" s="5">
        <v>51.9414555256065</v>
      </c>
      <c r="K241" s="1" t="s">
        <v>26</v>
      </c>
      <c r="L241" s="1" t="s">
        <v>27</v>
      </c>
      <c r="M241" s="1" t="s">
        <v>28</v>
      </c>
      <c r="N241" s="1" t="s">
        <v>657</v>
      </c>
      <c r="O241" s="1" t="s">
        <v>656</v>
      </c>
      <c r="P241" s="1" t="s">
        <v>265</v>
      </c>
      <c r="Q241" s="1" t="s">
        <v>31</v>
      </c>
    </row>
    <row r="242" spans="1:17" ht="12.75" hidden="1" customHeight="1" x14ac:dyDescent="0.2">
      <c r="A242" s="1" t="s">
        <v>925</v>
      </c>
      <c r="B242" s="1" t="s">
        <v>924</v>
      </c>
      <c r="C242" s="1" t="s">
        <v>24</v>
      </c>
      <c r="D242" s="1" t="s">
        <v>25</v>
      </c>
      <c r="E242" s="3">
        <v>371</v>
      </c>
      <c r="F242" s="3">
        <v>631</v>
      </c>
      <c r="G242" s="4">
        <v>41</v>
      </c>
      <c r="H242" s="3">
        <v>208.94759999999999</v>
      </c>
      <c r="I242" s="3">
        <v>162.05240000000001</v>
      </c>
      <c r="J242" s="5">
        <v>43.679892183288402</v>
      </c>
      <c r="K242" s="1" t="s">
        <v>26</v>
      </c>
      <c r="L242" s="1" t="s">
        <v>27</v>
      </c>
      <c r="M242" s="1" t="s">
        <v>28</v>
      </c>
      <c r="N242" s="1" t="s">
        <v>657</v>
      </c>
      <c r="O242" s="1" t="s">
        <v>656</v>
      </c>
      <c r="P242" s="1" t="s">
        <v>265</v>
      </c>
      <c r="Q242" s="1" t="s">
        <v>31</v>
      </c>
    </row>
    <row r="243" spans="1:17" ht="12.75" hidden="1" customHeight="1" x14ac:dyDescent="0.2">
      <c r="A243" s="1" t="s">
        <v>923</v>
      </c>
      <c r="B243" s="1" t="s">
        <v>922</v>
      </c>
      <c r="C243" s="1" t="s">
        <v>24</v>
      </c>
      <c r="D243" s="1" t="s">
        <v>25</v>
      </c>
      <c r="E243" s="3">
        <v>371</v>
      </c>
      <c r="F243" s="3">
        <v>631</v>
      </c>
      <c r="G243" s="4">
        <v>41</v>
      </c>
      <c r="H243" s="3">
        <v>178.12440000000001</v>
      </c>
      <c r="I243" s="3">
        <v>192.87559999999999</v>
      </c>
      <c r="J243" s="5">
        <v>51.988032345013501</v>
      </c>
      <c r="K243" s="1" t="s">
        <v>26</v>
      </c>
      <c r="L243" s="1" t="s">
        <v>27</v>
      </c>
      <c r="M243" s="1" t="s">
        <v>28</v>
      </c>
      <c r="N243" s="1" t="s">
        <v>657</v>
      </c>
      <c r="O243" s="1" t="s">
        <v>656</v>
      </c>
      <c r="P243" s="1" t="s">
        <v>265</v>
      </c>
      <c r="Q243" s="1" t="s">
        <v>31</v>
      </c>
    </row>
    <row r="244" spans="1:17" ht="12.75" hidden="1" customHeight="1" x14ac:dyDescent="0.2">
      <c r="A244" s="1" t="s">
        <v>921</v>
      </c>
      <c r="B244" s="1" t="s">
        <v>920</v>
      </c>
      <c r="C244" s="1" t="s">
        <v>24</v>
      </c>
      <c r="D244" s="1" t="s">
        <v>25</v>
      </c>
      <c r="E244" s="3">
        <v>371</v>
      </c>
      <c r="F244" s="3">
        <v>631</v>
      </c>
      <c r="G244" s="4">
        <v>41</v>
      </c>
      <c r="H244" s="3">
        <v>178.12440000000001</v>
      </c>
      <c r="I244" s="3">
        <v>192.87559999999999</v>
      </c>
      <c r="J244" s="5">
        <v>51.988032345013501</v>
      </c>
      <c r="K244" s="1" t="s">
        <v>26</v>
      </c>
      <c r="L244" s="1" t="s">
        <v>27</v>
      </c>
      <c r="M244" s="1" t="s">
        <v>28</v>
      </c>
      <c r="N244" s="1" t="s">
        <v>657</v>
      </c>
      <c r="O244" s="1" t="s">
        <v>656</v>
      </c>
      <c r="P244" s="1" t="s">
        <v>265</v>
      </c>
      <c r="Q244" s="1" t="s">
        <v>31</v>
      </c>
    </row>
    <row r="245" spans="1:17" ht="12.75" hidden="1" customHeight="1" x14ac:dyDescent="0.2">
      <c r="A245" s="1" t="s">
        <v>919</v>
      </c>
      <c r="B245" s="1" t="s">
        <v>918</v>
      </c>
      <c r="C245" s="1" t="s">
        <v>24</v>
      </c>
      <c r="D245" s="1" t="s">
        <v>25</v>
      </c>
      <c r="E245" s="3">
        <v>241.9</v>
      </c>
      <c r="F245" s="3">
        <v>334</v>
      </c>
      <c r="G245" s="4">
        <v>28</v>
      </c>
      <c r="H245" s="3">
        <v>135</v>
      </c>
      <c r="I245" s="3">
        <v>106.9</v>
      </c>
      <c r="J245" s="5">
        <v>44.191814799503902</v>
      </c>
      <c r="K245" s="1" t="s">
        <v>26</v>
      </c>
      <c r="L245" s="1" t="s">
        <v>27</v>
      </c>
      <c r="M245" s="1" t="s">
        <v>28</v>
      </c>
      <c r="N245" s="1" t="s">
        <v>563</v>
      </c>
      <c r="O245" s="1" t="s">
        <v>562</v>
      </c>
      <c r="P245" s="1" t="s">
        <v>905</v>
      </c>
      <c r="Q245" s="1" t="s">
        <v>31</v>
      </c>
    </row>
    <row r="246" spans="1:17" ht="12.75" hidden="1" customHeight="1" x14ac:dyDescent="0.2">
      <c r="A246" s="1" t="s">
        <v>917</v>
      </c>
      <c r="B246" s="1" t="s">
        <v>916</v>
      </c>
      <c r="C246" s="1" t="s">
        <v>24</v>
      </c>
      <c r="D246" s="1" t="s">
        <v>25</v>
      </c>
      <c r="E246" s="3">
        <v>287</v>
      </c>
      <c r="F246" s="3">
        <v>397</v>
      </c>
      <c r="G246" s="4">
        <v>28</v>
      </c>
      <c r="H246" s="3">
        <v>145.80000000000001</v>
      </c>
      <c r="I246" s="3">
        <v>141.19999999999999</v>
      </c>
      <c r="J246" s="5">
        <v>49.198606271777003</v>
      </c>
      <c r="K246" s="1" t="s">
        <v>26</v>
      </c>
      <c r="L246" s="1" t="s">
        <v>27</v>
      </c>
      <c r="M246" s="1" t="s">
        <v>28</v>
      </c>
      <c r="N246" s="1" t="s">
        <v>563</v>
      </c>
      <c r="O246" s="1" t="s">
        <v>562</v>
      </c>
      <c r="P246" s="1" t="s">
        <v>905</v>
      </c>
      <c r="Q246" s="1" t="s">
        <v>31</v>
      </c>
    </row>
    <row r="247" spans="1:17" ht="12.75" hidden="1" customHeight="1" x14ac:dyDescent="0.2">
      <c r="A247" s="1" t="s">
        <v>915</v>
      </c>
      <c r="B247" s="1" t="s">
        <v>914</v>
      </c>
      <c r="C247" s="1" t="s">
        <v>24</v>
      </c>
      <c r="D247" s="1" t="s">
        <v>25</v>
      </c>
      <c r="E247" s="3">
        <v>184.5</v>
      </c>
      <c r="F247" s="3">
        <v>255</v>
      </c>
      <c r="G247" s="4">
        <v>28</v>
      </c>
      <c r="H247" s="3">
        <v>108</v>
      </c>
      <c r="I247" s="3">
        <v>76.5</v>
      </c>
      <c r="J247" s="5">
        <v>41.463414634146297</v>
      </c>
      <c r="K247" s="1" t="s">
        <v>26</v>
      </c>
      <c r="L247" s="1" t="s">
        <v>27</v>
      </c>
      <c r="M247" s="1" t="s">
        <v>28</v>
      </c>
      <c r="N247" s="1" t="s">
        <v>563</v>
      </c>
      <c r="O247" s="1" t="s">
        <v>538</v>
      </c>
      <c r="P247" s="1" t="s">
        <v>667</v>
      </c>
      <c r="Q247" s="1" t="s">
        <v>31</v>
      </c>
    </row>
    <row r="248" spans="1:17" ht="12.75" hidden="1" customHeight="1" x14ac:dyDescent="0.2">
      <c r="A248" s="1" t="s">
        <v>913</v>
      </c>
      <c r="B248" s="1" t="s">
        <v>912</v>
      </c>
      <c r="C248" s="1" t="s">
        <v>24</v>
      </c>
      <c r="D248" s="1" t="s">
        <v>25</v>
      </c>
      <c r="E248" s="3">
        <v>135.15</v>
      </c>
      <c r="F248" s="3">
        <v>180</v>
      </c>
      <c r="G248" s="4">
        <v>25</v>
      </c>
      <c r="H248" s="3">
        <v>0.91800000000000004</v>
      </c>
      <c r="I248" s="3">
        <v>134.232</v>
      </c>
      <c r="J248" s="5">
        <v>99.320754716981099</v>
      </c>
      <c r="K248" s="1" t="s">
        <v>26</v>
      </c>
      <c r="L248" s="1" t="s">
        <v>27</v>
      </c>
      <c r="M248" s="1" t="s">
        <v>28</v>
      </c>
      <c r="N248" s="1" t="s">
        <v>771</v>
      </c>
      <c r="O248" s="1" t="s">
        <v>771</v>
      </c>
      <c r="P248" s="1" t="s">
        <v>251</v>
      </c>
      <c r="Q248" s="1" t="s">
        <v>31</v>
      </c>
    </row>
    <row r="249" spans="1:17" ht="12.75" hidden="1" customHeight="1" x14ac:dyDescent="0.2">
      <c r="A249" s="1" t="s">
        <v>911</v>
      </c>
      <c r="B249" s="1" t="s">
        <v>910</v>
      </c>
      <c r="C249" s="1" t="s">
        <v>24</v>
      </c>
      <c r="D249" s="1" t="s">
        <v>25</v>
      </c>
      <c r="E249" s="3">
        <v>266.5</v>
      </c>
      <c r="F249" s="3">
        <v>368</v>
      </c>
      <c r="G249" s="4">
        <v>28</v>
      </c>
      <c r="H249" s="3">
        <v>167.4</v>
      </c>
      <c r="I249" s="3">
        <v>99.1</v>
      </c>
      <c r="J249" s="5">
        <v>37.185741088180102</v>
      </c>
      <c r="K249" s="1" t="s">
        <v>26</v>
      </c>
      <c r="L249" s="1" t="s">
        <v>27</v>
      </c>
      <c r="M249" s="1" t="s">
        <v>176</v>
      </c>
      <c r="N249" s="1" t="s">
        <v>563</v>
      </c>
      <c r="O249" s="1" t="s">
        <v>562</v>
      </c>
      <c r="P249" s="1" t="s">
        <v>905</v>
      </c>
      <c r="Q249" s="1" t="s">
        <v>31</v>
      </c>
    </row>
    <row r="250" spans="1:17" ht="12.75" hidden="1" customHeight="1" x14ac:dyDescent="0.2">
      <c r="A250" s="1" t="s">
        <v>909</v>
      </c>
      <c r="B250" s="1" t="s">
        <v>908</v>
      </c>
      <c r="C250" s="1" t="s">
        <v>24</v>
      </c>
      <c r="D250" s="1" t="s">
        <v>25</v>
      </c>
      <c r="E250" s="3">
        <v>307.5</v>
      </c>
      <c r="F250" s="3">
        <v>425</v>
      </c>
      <c r="G250" s="4">
        <v>28</v>
      </c>
      <c r="H250" s="3">
        <v>167.4</v>
      </c>
      <c r="I250" s="3">
        <v>140.1</v>
      </c>
      <c r="J250" s="5">
        <v>45.560975609756099</v>
      </c>
      <c r="K250" s="1" t="s">
        <v>26</v>
      </c>
      <c r="L250" s="1" t="s">
        <v>27</v>
      </c>
      <c r="M250" s="1" t="s">
        <v>176</v>
      </c>
      <c r="N250" s="1" t="s">
        <v>563</v>
      </c>
      <c r="O250" s="1" t="s">
        <v>562</v>
      </c>
      <c r="P250" s="1" t="s">
        <v>905</v>
      </c>
      <c r="Q250" s="1" t="s">
        <v>31</v>
      </c>
    </row>
    <row r="251" spans="1:17" ht="12.75" hidden="1" customHeight="1" x14ac:dyDescent="0.2">
      <c r="A251" s="1" t="s">
        <v>907</v>
      </c>
      <c r="B251" s="1" t="s">
        <v>906</v>
      </c>
      <c r="C251" s="1" t="s">
        <v>24</v>
      </c>
      <c r="D251" s="1" t="s">
        <v>25</v>
      </c>
      <c r="E251" s="3">
        <v>364.9</v>
      </c>
      <c r="F251" s="3">
        <v>504</v>
      </c>
      <c r="G251" s="4">
        <v>28</v>
      </c>
      <c r="H251" s="3">
        <v>226.8</v>
      </c>
      <c r="I251" s="3">
        <v>138.1</v>
      </c>
      <c r="J251" s="5">
        <v>37.845985201425002</v>
      </c>
      <c r="K251" s="1" t="s">
        <v>26</v>
      </c>
      <c r="L251" s="1" t="s">
        <v>27</v>
      </c>
      <c r="M251" s="1" t="s">
        <v>176</v>
      </c>
      <c r="N251" s="1" t="s">
        <v>563</v>
      </c>
      <c r="O251" s="1" t="s">
        <v>562</v>
      </c>
      <c r="P251" s="1" t="s">
        <v>905</v>
      </c>
      <c r="Q251" s="1" t="s">
        <v>31</v>
      </c>
    </row>
    <row r="252" spans="1:17" ht="12.75" hidden="1" customHeight="1" x14ac:dyDescent="0.2">
      <c r="A252" s="1" t="s">
        <v>904</v>
      </c>
      <c r="B252" s="1" t="s">
        <v>903</v>
      </c>
      <c r="C252" s="1" t="s">
        <v>24</v>
      </c>
      <c r="D252" s="1" t="s">
        <v>25</v>
      </c>
      <c r="E252" s="3">
        <v>364.9</v>
      </c>
      <c r="F252" s="3">
        <v>504</v>
      </c>
      <c r="G252" s="4">
        <v>28</v>
      </c>
      <c r="H252" s="3">
        <v>226.8</v>
      </c>
      <c r="I252" s="3">
        <v>138.1</v>
      </c>
      <c r="J252" s="5">
        <v>37.845985201425002</v>
      </c>
      <c r="K252" s="1" t="s">
        <v>26</v>
      </c>
      <c r="L252" s="1" t="s">
        <v>27</v>
      </c>
      <c r="M252" s="1" t="s">
        <v>176</v>
      </c>
      <c r="N252" s="1" t="s">
        <v>563</v>
      </c>
      <c r="O252" s="1" t="s">
        <v>562</v>
      </c>
      <c r="P252" s="1" t="s">
        <v>265</v>
      </c>
      <c r="Q252" s="1" t="s">
        <v>31</v>
      </c>
    </row>
    <row r="253" spans="1:17" ht="12.75" hidden="1" customHeight="1" x14ac:dyDescent="0.2">
      <c r="A253" s="1" t="s">
        <v>902</v>
      </c>
      <c r="B253" s="1" t="s">
        <v>901</v>
      </c>
      <c r="C253" s="1" t="s">
        <v>24</v>
      </c>
      <c r="D253" s="1" t="s">
        <v>25</v>
      </c>
      <c r="E253" s="3">
        <v>405.9</v>
      </c>
      <c r="F253" s="3">
        <v>561</v>
      </c>
      <c r="G253" s="4">
        <v>28</v>
      </c>
      <c r="H253" s="3">
        <v>243</v>
      </c>
      <c r="I253" s="3">
        <v>162.9</v>
      </c>
      <c r="J253" s="5">
        <v>40.133037694013296</v>
      </c>
      <c r="K253" s="1" t="s">
        <v>26</v>
      </c>
      <c r="L253" s="1" t="s">
        <v>27</v>
      </c>
      <c r="M253" s="1" t="s">
        <v>176</v>
      </c>
      <c r="N253" s="1" t="s">
        <v>563</v>
      </c>
      <c r="O253" s="1" t="s">
        <v>562</v>
      </c>
      <c r="P253" s="1" t="s">
        <v>265</v>
      </c>
      <c r="Q253" s="1" t="s">
        <v>31</v>
      </c>
    </row>
    <row r="254" spans="1:17" ht="12.75" hidden="1" customHeight="1" x14ac:dyDescent="0.2">
      <c r="A254" s="1" t="s">
        <v>900</v>
      </c>
      <c r="B254" s="1" t="s">
        <v>899</v>
      </c>
      <c r="C254" s="1" t="s">
        <v>24</v>
      </c>
      <c r="D254" s="1" t="s">
        <v>25</v>
      </c>
      <c r="E254" s="3">
        <v>241.9</v>
      </c>
      <c r="F254" s="3">
        <v>334</v>
      </c>
      <c r="G254" s="4">
        <v>28</v>
      </c>
      <c r="H254" s="3">
        <v>118.8</v>
      </c>
      <c r="I254" s="3">
        <v>123.1</v>
      </c>
      <c r="J254" s="5">
        <v>50.888797023563498</v>
      </c>
      <c r="K254" s="1" t="s">
        <v>26</v>
      </c>
      <c r="L254" s="1" t="s">
        <v>27</v>
      </c>
      <c r="M254" s="1" t="s">
        <v>28</v>
      </c>
      <c r="N254" s="1" t="s">
        <v>563</v>
      </c>
      <c r="O254" s="1" t="s">
        <v>538</v>
      </c>
      <c r="P254" s="1" t="s">
        <v>261</v>
      </c>
      <c r="Q254" s="1" t="s">
        <v>31</v>
      </c>
    </row>
    <row r="255" spans="1:17" ht="12.75" hidden="1" customHeight="1" x14ac:dyDescent="0.2">
      <c r="A255" s="1" t="s">
        <v>898</v>
      </c>
      <c r="B255" s="1" t="s">
        <v>897</v>
      </c>
      <c r="C255" s="1" t="s">
        <v>24</v>
      </c>
      <c r="D255" s="1" t="s">
        <v>25</v>
      </c>
      <c r="E255" s="3">
        <v>282.89999999999998</v>
      </c>
      <c r="F255" s="3">
        <v>391</v>
      </c>
      <c r="G255" s="4">
        <v>28</v>
      </c>
      <c r="H255" s="3">
        <v>118.8</v>
      </c>
      <c r="I255" s="3">
        <v>164.1</v>
      </c>
      <c r="J255" s="5">
        <v>58.006362672322403</v>
      </c>
      <c r="K255" s="1" t="s">
        <v>26</v>
      </c>
      <c r="L255" s="1" t="s">
        <v>27</v>
      </c>
      <c r="M255" s="1" t="s">
        <v>28</v>
      </c>
      <c r="N255" s="1" t="s">
        <v>563</v>
      </c>
      <c r="O255" s="1" t="s">
        <v>538</v>
      </c>
      <c r="P255" s="1" t="s">
        <v>261</v>
      </c>
      <c r="Q255" s="1" t="s">
        <v>31</v>
      </c>
    </row>
    <row r="256" spans="1:17" ht="12.75" hidden="1" customHeight="1" x14ac:dyDescent="0.2">
      <c r="A256" s="1" t="s">
        <v>896</v>
      </c>
      <c r="B256" s="1" t="s">
        <v>895</v>
      </c>
      <c r="C256" s="1" t="s">
        <v>24</v>
      </c>
      <c r="D256" s="1" t="s">
        <v>25</v>
      </c>
      <c r="E256" s="3">
        <v>282.89999999999998</v>
      </c>
      <c r="F256" s="3">
        <v>391</v>
      </c>
      <c r="G256" s="4">
        <v>28</v>
      </c>
      <c r="H256" s="3">
        <v>140.4</v>
      </c>
      <c r="I256" s="3">
        <v>142.5</v>
      </c>
      <c r="J256" s="5">
        <v>50.3711558854719</v>
      </c>
      <c r="K256" s="1" t="s">
        <v>26</v>
      </c>
      <c r="L256" s="1" t="s">
        <v>27</v>
      </c>
      <c r="M256" s="1" t="s">
        <v>28</v>
      </c>
      <c r="N256" s="1" t="s">
        <v>563</v>
      </c>
      <c r="O256" s="1" t="s">
        <v>538</v>
      </c>
      <c r="P256" s="1" t="s">
        <v>261</v>
      </c>
      <c r="Q256" s="1" t="s">
        <v>31</v>
      </c>
    </row>
    <row r="257" spans="1:17" ht="12.75" hidden="1" customHeight="1" x14ac:dyDescent="0.2">
      <c r="A257" s="1" t="s">
        <v>894</v>
      </c>
      <c r="B257" s="1" t="s">
        <v>893</v>
      </c>
      <c r="C257" s="1" t="s">
        <v>24</v>
      </c>
      <c r="D257" s="1" t="s">
        <v>25</v>
      </c>
      <c r="E257" s="3">
        <v>323.89999999999998</v>
      </c>
      <c r="F257" s="3">
        <v>448</v>
      </c>
      <c r="G257" s="4">
        <v>28</v>
      </c>
      <c r="H257" s="3">
        <v>151.19999999999999</v>
      </c>
      <c r="I257" s="3">
        <v>172.7</v>
      </c>
      <c r="J257" s="5">
        <v>53.318925594319197</v>
      </c>
      <c r="K257" s="1" t="s">
        <v>26</v>
      </c>
      <c r="L257" s="1" t="s">
        <v>27</v>
      </c>
      <c r="M257" s="1" t="s">
        <v>28</v>
      </c>
      <c r="N257" s="1" t="s">
        <v>563</v>
      </c>
      <c r="O257" s="1" t="s">
        <v>538</v>
      </c>
      <c r="P257" s="1" t="s">
        <v>261</v>
      </c>
      <c r="Q257" s="1" t="s">
        <v>31</v>
      </c>
    </row>
    <row r="258" spans="1:17" ht="12.75" hidden="1" customHeight="1" x14ac:dyDescent="0.2">
      <c r="A258" s="1" t="s">
        <v>892</v>
      </c>
      <c r="B258" s="1" t="s">
        <v>891</v>
      </c>
      <c r="C258" s="1" t="s">
        <v>24</v>
      </c>
      <c r="D258" s="1" t="s">
        <v>25</v>
      </c>
      <c r="E258" s="3">
        <v>487.9</v>
      </c>
      <c r="F258" s="3">
        <v>674</v>
      </c>
      <c r="G258" s="4">
        <v>28</v>
      </c>
      <c r="H258" s="3">
        <v>275.39999999999998</v>
      </c>
      <c r="I258" s="3">
        <v>212.5</v>
      </c>
      <c r="J258" s="5">
        <v>43.554006968641097</v>
      </c>
      <c r="K258" s="1" t="s">
        <v>26</v>
      </c>
      <c r="L258" s="1" t="s">
        <v>27</v>
      </c>
      <c r="M258" s="1" t="s">
        <v>28</v>
      </c>
      <c r="N258" s="1" t="s">
        <v>563</v>
      </c>
      <c r="O258" s="1" t="s">
        <v>538</v>
      </c>
      <c r="P258" s="1" t="s">
        <v>261</v>
      </c>
      <c r="Q258" s="1" t="s">
        <v>31</v>
      </c>
    </row>
    <row r="259" spans="1:17" ht="12.75" hidden="1" customHeight="1" x14ac:dyDescent="0.2">
      <c r="A259" s="1" t="s">
        <v>890</v>
      </c>
      <c r="B259" s="1" t="s">
        <v>889</v>
      </c>
      <c r="C259" s="1" t="s">
        <v>24</v>
      </c>
      <c r="D259" s="1" t="s">
        <v>25</v>
      </c>
      <c r="E259" s="3">
        <v>528.9</v>
      </c>
      <c r="F259" s="3">
        <v>731</v>
      </c>
      <c r="G259" s="4">
        <v>28</v>
      </c>
      <c r="H259" s="3">
        <v>286.2</v>
      </c>
      <c r="I259" s="3">
        <v>242.7</v>
      </c>
      <c r="J259" s="5">
        <v>45.887691435053902</v>
      </c>
      <c r="K259" s="1" t="s">
        <v>26</v>
      </c>
      <c r="L259" s="1" t="s">
        <v>27</v>
      </c>
      <c r="M259" s="1" t="s">
        <v>28</v>
      </c>
      <c r="N259" s="1" t="s">
        <v>563</v>
      </c>
      <c r="O259" s="1" t="s">
        <v>538</v>
      </c>
      <c r="P259" s="1" t="s">
        <v>261</v>
      </c>
      <c r="Q259" s="1" t="s">
        <v>31</v>
      </c>
    </row>
    <row r="260" spans="1:17" ht="12.75" hidden="1" customHeight="1" x14ac:dyDescent="0.2">
      <c r="A260" s="1" t="s">
        <v>888</v>
      </c>
      <c r="B260" s="1" t="s">
        <v>887</v>
      </c>
      <c r="C260" s="1" t="s">
        <v>24</v>
      </c>
      <c r="D260" s="1" t="s">
        <v>25</v>
      </c>
      <c r="E260" s="3">
        <v>569.9</v>
      </c>
      <c r="F260" s="3">
        <v>787</v>
      </c>
      <c r="G260" s="4">
        <v>28</v>
      </c>
      <c r="H260" s="3">
        <v>324</v>
      </c>
      <c r="I260" s="3">
        <v>245.9</v>
      </c>
      <c r="J260" s="5">
        <v>43.147920687839999</v>
      </c>
      <c r="K260" s="1" t="s">
        <v>26</v>
      </c>
      <c r="L260" s="1" t="s">
        <v>27</v>
      </c>
      <c r="M260" s="1" t="s">
        <v>176</v>
      </c>
      <c r="N260" s="1" t="s">
        <v>563</v>
      </c>
      <c r="O260" s="1" t="s">
        <v>562</v>
      </c>
      <c r="P260" s="1" t="s">
        <v>261</v>
      </c>
      <c r="Q260" s="1" t="s">
        <v>31</v>
      </c>
    </row>
    <row r="261" spans="1:17" ht="12.75" hidden="1" customHeight="1" x14ac:dyDescent="0.2">
      <c r="A261" s="1" t="s">
        <v>886</v>
      </c>
      <c r="B261" s="1" t="s">
        <v>885</v>
      </c>
      <c r="C261" s="1" t="s">
        <v>24</v>
      </c>
      <c r="D261" s="1" t="s">
        <v>25</v>
      </c>
      <c r="E261" s="3">
        <v>569.9</v>
      </c>
      <c r="F261" s="3">
        <v>787</v>
      </c>
      <c r="G261" s="4">
        <v>28</v>
      </c>
      <c r="H261" s="3">
        <v>324</v>
      </c>
      <c r="I261" s="3">
        <v>245.9</v>
      </c>
      <c r="J261" s="5">
        <v>43.147920687839999</v>
      </c>
      <c r="K261" s="1" t="s">
        <v>26</v>
      </c>
      <c r="L261" s="1" t="s">
        <v>27</v>
      </c>
      <c r="M261" s="1" t="s">
        <v>176</v>
      </c>
      <c r="N261" s="1" t="s">
        <v>563</v>
      </c>
      <c r="O261" s="1" t="s">
        <v>562</v>
      </c>
      <c r="P261" s="1" t="s">
        <v>261</v>
      </c>
      <c r="Q261" s="1" t="s">
        <v>31</v>
      </c>
    </row>
    <row r="262" spans="1:17" ht="12.75" hidden="1" customHeight="1" x14ac:dyDescent="0.2">
      <c r="A262" s="1" t="s">
        <v>884</v>
      </c>
      <c r="B262" s="1" t="s">
        <v>883</v>
      </c>
      <c r="C262" s="1" t="s">
        <v>24</v>
      </c>
      <c r="D262" s="1" t="s">
        <v>25</v>
      </c>
      <c r="E262" s="3">
        <v>651.9</v>
      </c>
      <c r="F262" s="3">
        <v>901</v>
      </c>
      <c r="G262" s="4">
        <v>28</v>
      </c>
      <c r="H262" s="3">
        <v>367.2</v>
      </c>
      <c r="I262" s="3">
        <v>284.7</v>
      </c>
      <c r="J262" s="5">
        <v>43.672342383801201</v>
      </c>
      <c r="K262" s="1" t="s">
        <v>26</v>
      </c>
      <c r="L262" s="1" t="s">
        <v>27</v>
      </c>
      <c r="M262" s="1" t="s">
        <v>176</v>
      </c>
      <c r="N262" s="1" t="s">
        <v>563</v>
      </c>
      <c r="O262" s="1" t="s">
        <v>562</v>
      </c>
      <c r="P262" s="1" t="s">
        <v>261</v>
      </c>
      <c r="Q262" s="1" t="s">
        <v>31</v>
      </c>
    </row>
    <row r="263" spans="1:17" ht="12.75" hidden="1" customHeight="1" x14ac:dyDescent="0.2">
      <c r="A263" s="1" t="s">
        <v>882</v>
      </c>
      <c r="B263" s="1" t="s">
        <v>881</v>
      </c>
      <c r="C263" s="1" t="s">
        <v>24</v>
      </c>
      <c r="D263" s="1" t="s">
        <v>25</v>
      </c>
      <c r="E263" s="3">
        <v>651.9</v>
      </c>
      <c r="F263" s="3">
        <v>901</v>
      </c>
      <c r="G263" s="4">
        <v>28</v>
      </c>
      <c r="H263" s="3">
        <v>367.2</v>
      </c>
      <c r="I263" s="3">
        <v>284.7</v>
      </c>
      <c r="J263" s="5">
        <v>43.672342383801201</v>
      </c>
      <c r="K263" s="1" t="s">
        <v>26</v>
      </c>
      <c r="L263" s="1" t="s">
        <v>27</v>
      </c>
      <c r="M263" s="1" t="s">
        <v>176</v>
      </c>
      <c r="N263" s="1" t="s">
        <v>563</v>
      </c>
      <c r="O263" s="1" t="s">
        <v>562</v>
      </c>
      <c r="P263" s="1" t="s">
        <v>261</v>
      </c>
      <c r="Q263" s="1" t="s">
        <v>31</v>
      </c>
    </row>
    <row r="264" spans="1:17" ht="12.75" hidden="1" customHeight="1" x14ac:dyDescent="0.2">
      <c r="A264" s="1" t="s">
        <v>880</v>
      </c>
      <c r="B264" s="1" t="s">
        <v>879</v>
      </c>
      <c r="C264" s="1" t="s">
        <v>24</v>
      </c>
      <c r="D264" s="1" t="s">
        <v>25</v>
      </c>
      <c r="E264" s="3">
        <v>200.9</v>
      </c>
      <c r="F264" s="3">
        <v>278</v>
      </c>
      <c r="G264" s="4">
        <v>28</v>
      </c>
      <c r="H264" s="3">
        <v>118.8</v>
      </c>
      <c r="I264" s="3">
        <v>82.1</v>
      </c>
      <c r="J264" s="5">
        <v>40.866102538576399</v>
      </c>
      <c r="K264" s="1" t="s">
        <v>26</v>
      </c>
      <c r="L264" s="1" t="s">
        <v>27</v>
      </c>
      <c r="M264" s="1" t="s">
        <v>28</v>
      </c>
      <c r="N264" s="1" t="s">
        <v>563</v>
      </c>
      <c r="O264" s="1" t="s">
        <v>538</v>
      </c>
      <c r="P264" s="1" t="s">
        <v>261</v>
      </c>
      <c r="Q264" s="1" t="s">
        <v>31</v>
      </c>
    </row>
    <row r="265" spans="1:17" ht="12.75" hidden="1" customHeight="1" x14ac:dyDescent="0.2">
      <c r="A265" s="1" t="s">
        <v>878</v>
      </c>
      <c r="B265" s="1" t="s">
        <v>877</v>
      </c>
      <c r="C265" s="1" t="s">
        <v>24</v>
      </c>
      <c r="D265" s="1" t="s">
        <v>25</v>
      </c>
      <c r="E265" s="3">
        <v>241.9</v>
      </c>
      <c r="F265" s="3">
        <v>334</v>
      </c>
      <c r="G265" s="4">
        <v>28</v>
      </c>
      <c r="H265" s="3">
        <v>151.19999999999999</v>
      </c>
      <c r="I265" s="3">
        <v>90.7</v>
      </c>
      <c r="J265" s="5">
        <v>37.494832575444399</v>
      </c>
      <c r="K265" s="1" t="s">
        <v>26</v>
      </c>
      <c r="L265" s="1" t="s">
        <v>27</v>
      </c>
      <c r="M265" s="1" t="s">
        <v>28</v>
      </c>
      <c r="N265" s="1" t="s">
        <v>563</v>
      </c>
      <c r="O265" s="1" t="s">
        <v>538</v>
      </c>
      <c r="P265" s="1" t="s">
        <v>261</v>
      </c>
      <c r="Q265" s="1" t="s">
        <v>31</v>
      </c>
    </row>
    <row r="266" spans="1:17" ht="12.75" hidden="1" customHeight="1" x14ac:dyDescent="0.2">
      <c r="A266" s="1" t="s">
        <v>876</v>
      </c>
      <c r="B266" s="1" t="s">
        <v>875</v>
      </c>
      <c r="C266" s="1" t="s">
        <v>24</v>
      </c>
      <c r="D266" s="1" t="s">
        <v>25</v>
      </c>
      <c r="E266" s="3">
        <v>733.9</v>
      </c>
      <c r="F266" s="3">
        <v>1014</v>
      </c>
      <c r="G266" s="4">
        <v>28</v>
      </c>
      <c r="H266" s="3">
        <v>486</v>
      </c>
      <c r="I266" s="3">
        <v>247.9</v>
      </c>
      <c r="J266" s="5">
        <v>33.778443929690702</v>
      </c>
      <c r="K266" s="1" t="s">
        <v>26</v>
      </c>
      <c r="L266" s="1" t="s">
        <v>27</v>
      </c>
      <c r="M266" s="1" t="s">
        <v>28</v>
      </c>
      <c r="N266" s="1" t="s">
        <v>563</v>
      </c>
      <c r="O266" s="1" t="s">
        <v>861</v>
      </c>
      <c r="P266" s="1" t="s">
        <v>261</v>
      </c>
      <c r="Q266" s="1" t="s">
        <v>31</v>
      </c>
    </row>
    <row r="267" spans="1:17" ht="12.75" hidden="1" customHeight="1" x14ac:dyDescent="0.2">
      <c r="A267" s="1" t="s">
        <v>874</v>
      </c>
      <c r="B267" s="1" t="s">
        <v>873</v>
      </c>
      <c r="C267" s="1" t="s">
        <v>24</v>
      </c>
      <c r="D267" s="1" t="s">
        <v>25</v>
      </c>
      <c r="E267" s="3">
        <v>897.9</v>
      </c>
      <c r="F267" s="3">
        <v>1241</v>
      </c>
      <c r="G267" s="4">
        <v>28</v>
      </c>
      <c r="H267" s="3">
        <v>577.79999999999995</v>
      </c>
      <c r="I267" s="3">
        <v>320.10000000000002</v>
      </c>
      <c r="J267" s="5">
        <v>35.649849649181398</v>
      </c>
      <c r="K267" s="1" t="s">
        <v>26</v>
      </c>
      <c r="L267" s="1" t="s">
        <v>27</v>
      </c>
      <c r="M267" s="1" t="s">
        <v>28</v>
      </c>
      <c r="N267" s="1" t="s">
        <v>563</v>
      </c>
      <c r="O267" s="1" t="s">
        <v>861</v>
      </c>
      <c r="P267" s="1" t="s">
        <v>261</v>
      </c>
      <c r="Q267" s="1" t="s">
        <v>31</v>
      </c>
    </row>
    <row r="268" spans="1:17" ht="12.75" hidden="1" customHeight="1" x14ac:dyDescent="0.2">
      <c r="A268" s="1" t="s">
        <v>872</v>
      </c>
      <c r="B268" s="1" t="s">
        <v>871</v>
      </c>
      <c r="C268" s="1" t="s">
        <v>24</v>
      </c>
      <c r="D268" s="1" t="s">
        <v>25</v>
      </c>
      <c r="E268" s="3">
        <v>815.9</v>
      </c>
      <c r="F268" s="3">
        <v>1127</v>
      </c>
      <c r="G268" s="4">
        <v>28</v>
      </c>
      <c r="H268" s="3">
        <v>518.4</v>
      </c>
      <c r="I268" s="3">
        <v>297.5</v>
      </c>
      <c r="J268" s="5">
        <v>36.462801813947799</v>
      </c>
      <c r="K268" s="1" t="s">
        <v>26</v>
      </c>
      <c r="L268" s="1" t="s">
        <v>27</v>
      </c>
      <c r="M268" s="1" t="s">
        <v>28</v>
      </c>
      <c r="N268" s="1" t="s">
        <v>563</v>
      </c>
      <c r="O268" s="1" t="s">
        <v>861</v>
      </c>
      <c r="P268" s="1" t="s">
        <v>261</v>
      </c>
      <c r="Q268" s="1" t="s">
        <v>31</v>
      </c>
    </row>
    <row r="269" spans="1:17" ht="12.75" hidden="1" customHeight="1" x14ac:dyDescent="0.2">
      <c r="A269" s="1" t="s">
        <v>870</v>
      </c>
      <c r="B269" s="1" t="s">
        <v>869</v>
      </c>
      <c r="C269" s="1" t="s">
        <v>24</v>
      </c>
      <c r="D269" s="1" t="s">
        <v>25</v>
      </c>
      <c r="E269" s="3">
        <v>979.9</v>
      </c>
      <c r="F269" s="3">
        <v>1354</v>
      </c>
      <c r="G269" s="4">
        <v>28</v>
      </c>
      <c r="H269" s="3">
        <v>599.4</v>
      </c>
      <c r="I269" s="3">
        <v>380.5</v>
      </c>
      <c r="J269" s="5">
        <v>38.830492907439499</v>
      </c>
      <c r="K269" s="1" t="s">
        <v>26</v>
      </c>
      <c r="L269" s="1" t="s">
        <v>27</v>
      </c>
      <c r="M269" s="1" t="s">
        <v>28</v>
      </c>
      <c r="N269" s="1" t="s">
        <v>563</v>
      </c>
      <c r="O269" s="1" t="s">
        <v>861</v>
      </c>
      <c r="P269" s="1" t="s">
        <v>261</v>
      </c>
      <c r="Q269" s="1" t="s">
        <v>31</v>
      </c>
    </row>
    <row r="270" spans="1:17" ht="12.75" hidden="1" customHeight="1" x14ac:dyDescent="0.2">
      <c r="A270" s="1" t="s">
        <v>868</v>
      </c>
      <c r="B270" s="1" t="s">
        <v>867</v>
      </c>
      <c r="C270" s="1" t="s">
        <v>24</v>
      </c>
      <c r="D270" s="1" t="s">
        <v>25</v>
      </c>
      <c r="E270" s="3">
        <v>217.3</v>
      </c>
      <c r="F270" s="3">
        <v>315</v>
      </c>
      <c r="G270" s="4">
        <v>31</v>
      </c>
      <c r="H270" s="3">
        <v>45.305999999999997</v>
      </c>
      <c r="I270" s="3">
        <v>171.994</v>
      </c>
      <c r="J270" s="5">
        <v>79.150483202945296</v>
      </c>
      <c r="K270" s="1" t="s">
        <v>26</v>
      </c>
      <c r="L270" s="1" t="s">
        <v>27</v>
      </c>
      <c r="M270" s="1" t="s">
        <v>28</v>
      </c>
      <c r="N270" s="1" t="s">
        <v>538</v>
      </c>
      <c r="O270" s="1" t="s">
        <v>671</v>
      </c>
      <c r="P270" s="1" t="s">
        <v>866</v>
      </c>
      <c r="Q270" s="1" t="s">
        <v>31</v>
      </c>
    </row>
    <row r="271" spans="1:17" ht="12.75" hidden="1" customHeight="1" x14ac:dyDescent="0.2">
      <c r="A271" s="1" t="s">
        <v>865</v>
      </c>
      <c r="B271" s="1" t="s">
        <v>864</v>
      </c>
      <c r="C271" s="1" t="s">
        <v>24</v>
      </c>
      <c r="D271" s="1" t="s">
        <v>25</v>
      </c>
      <c r="E271" s="3">
        <v>72.25</v>
      </c>
      <c r="F271" s="3">
        <v>93</v>
      </c>
      <c r="G271" s="4">
        <v>22</v>
      </c>
      <c r="H271" s="3">
        <v>46.44</v>
      </c>
      <c r="I271" s="3">
        <v>25.81</v>
      </c>
      <c r="J271" s="5">
        <v>35.723183391003502</v>
      </c>
      <c r="K271" s="1" t="s">
        <v>26</v>
      </c>
      <c r="L271" s="1" t="s">
        <v>27</v>
      </c>
      <c r="M271" s="1" t="s">
        <v>28</v>
      </c>
      <c r="N271" s="1" t="s">
        <v>35</v>
      </c>
      <c r="O271" s="1" t="s">
        <v>35</v>
      </c>
      <c r="P271" s="1" t="s">
        <v>251</v>
      </c>
      <c r="Q271" s="1" t="s">
        <v>31</v>
      </c>
    </row>
    <row r="272" spans="1:17" ht="12.75" hidden="1" customHeight="1" x14ac:dyDescent="0.2">
      <c r="A272" s="1" t="s">
        <v>863</v>
      </c>
      <c r="B272" s="1" t="s">
        <v>862</v>
      </c>
      <c r="C272" s="1" t="s">
        <v>24</v>
      </c>
      <c r="D272" s="1" t="s">
        <v>25</v>
      </c>
      <c r="E272" s="3">
        <v>758.5</v>
      </c>
      <c r="F272" s="3">
        <v>1048</v>
      </c>
      <c r="G272" s="4">
        <v>28</v>
      </c>
      <c r="H272" s="3">
        <v>291.60000000000002</v>
      </c>
      <c r="I272" s="3">
        <v>466.9</v>
      </c>
      <c r="J272" s="5">
        <v>61.555702043506898</v>
      </c>
      <c r="K272" s="1" t="s">
        <v>26</v>
      </c>
      <c r="L272" s="1" t="s">
        <v>27</v>
      </c>
      <c r="M272" s="1" t="s">
        <v>28</v>
      </c>
      <c r="N272" s="1" t="s">
        <v>563</v>
      </c>
      <c r="O272" s="1" t="s">
        <v>861</v>
      </c>
      <c r="P272" s="1" t="s">
        <v>261</v>
      </c>
      <c r="Q272" s="1" t="s">
        <v>31</v>
      </c>
    </row>
    <row r="273" spans="1:17" ht="12.75" hidden="1" customHeight="1" x14ac:dyDescent="0.2">
      <c r="A273" s="1" t="s">
        <v>860</v>
      </c>
      <c r="B273" s="1" t="s">
        <v>859</v>
      </c>
      <c r="C273" s="1" t="s">
        <v>24</v>
      </c>
      <c r="D273" s="1" t="s">
        <v>25</v>
      </c>
      <c r="E273" s="3">
        <v>409.5</v>
      </c>
      <c r="F273" s="3">
        <v>663</v>
      </c>
      <c r="G273" s="4">
        <v>38</v>
      </c>
      <c r="H273" s="3">
        <v>286.2</v>
      </c>
      <c r="I273" s="3">
        <v>123.3</v>
      </c>
      <c r="J273" s="5">
        <v>30.109890109890099</v>
      </c>
      <c r="K273" s="1" t="s">
        <v>26</v>
      </c>
      <c r="L273" s="1" t="s">
        <v>27</v>
      </c>
      <c r="M273" s="1" t="s">
        <v>28</v>
      </c>
      <c r="N273" s="1" t="s">
        <v>563</v>
      </c>
      <c r="O273" s="1" t="s">
        <v>562</v>
      </c>
      <c r="P273" s="1" t="s">
        <v>265</v>
      </c>
      <c r="Q273" s="1" t="s">
        <v>31</v>
      </c>
    </row>
    <row r="274" spans="1:17" ht="12.75" hidden="1" customHeight="1" x14ac:dyDescent="0.2">
      <c r="A274" s="1" t="s">
        <v>858</v>
      </c>
      <c r="B274" s="1" t="s">
        <v>857</v>
      </c>
      <c r="C274" s="1" t="s">
        <v>24</v>
      </c>
      <c r="D274" s="1" t="s">
        <v>25</v>
      </c>
      <c r="E274" s="3">
        <v>274.7</v>
      </c>
      <c r="F274" s="3">
        <v>380</v>
      </c>
      <c r="G274" s="4">
        <v>28</v>
      </c>
      <c r="H274" s="3">
        <v>167.4</v>
      </c>
      <c r="I274" s="3">
        <v>107.3</v>
      </c>
      <c r="J274" s="5">
        <v>39.060793593010601</v>
      </c>
      <c r="K274" s="1" t="s">
        <v>26</v>
      </c>
      <c r="L274" s="1" t="s">
        <v>27</v>
      </c>
      <c r="M274" s="1" t="s">
        <v>28</v>
      </c>
      <c r="N274" s="1" t="s">
        <v>563</v>
      </c>
      <c r="O274" s="1" t="s">
        <v>562</v>
      </c>
      <c r="P274" s="1" t="s">
        <v>265</v>
      </c>
      <c r="Q274" s="1" t="s">
        <v>31</v>
      </c>
    </row>
    <row r="275" spans="1:17" ht="12.75" hidden="1" customHeight="1" x14ac:dyDescent="0.2">
      <c r="A275" s="1" t="s">
        <v>856</v>
      </c>
      <c r="B275" s="1" t="s">
        <v>855</v>
      </c>
      <c r="C275" s="1" t="s">
        <v>24</v>
      </c>
      <c r="D275" s="1" t="s">
        <v>25</v>
      </c>
      <c r="E275" s="3">
        <v>405.9</v>
      </c>
      <c r="F275" s="3">
        <v>572</v>
      </c>
      <c r="G275" s="4">
        <v>29</v>
      </c>
      <c r="H275" s="3">
        <v>171.29772</v>
      </c>
      <c r="I275" s="3">
        <v>234.60228000000001</v>
      </c>
      <c r="J275" s="5">
        <v>57.798048780487797</v>
      </c>
      <c r="K275" s="1" t="s">
        <v>26</v>
      </c>
      <c r="L275" s="1" t="s">
        <v>27</v>
      </c>
      <c r="M275" s="1" t="s">
        <v>28</v>
      </c>
      <c r="N275" s="1" t="s">
        <v>71</v>
      </c>
      <c r="O275" s="1" t="s">
        <v>507</v>
      </c>
      <c r="P275" s="1" t="s">
        <v>208</v>
      </c>
      <c r="Q275" s="1" t="s">
        <v>31</v>
      </c>
    </row>
    <row r="276" spans="1:17" ht="12.75" hidden="1" customHeight="1" x14ac:dyDescent="0.2">
      <c r="A276" s="1" t="s">
        <v>854</v>
      </c>
      <c r="B276" s="1" t="s">
        <v>853</v>
      </c>
      <c r="C276" s="1" t="s">
        <v>24</v>
      </c>
      <c r="D276" s="1" t="s">
        <v>25</v>
      </c>
      <c r="E276" s="3">
        <v>73.8</v>
      </c>
      <c r="F276" s="3">
        <v>102</v>
      </c>
      <c r="G276" s="4">
        <v>28</v>
      </c>
      <c r="H276" s="3">
        <v>52.747199999999999</v>
      </c>
      <c r="I276" s="3">
        <v>21.052800000000001</v>
      </c>
      <c r="J276" s="5">
        <v>28.526829268292701</v>
      </c>
      <c r="K276" s="1" t="s">
        <v>26</v>
      </c>
      <c r="L276" s="1" t="s">
        <v>27</v>
      </c>
      <c r="M276" s="1" t="s">
        <v>176</v>
      </c>
      <c r="N276" s="1" t="s">
        <v>175</v>
      </c>
      <c r="O276" s="1" t="s">
        <v>175</v>
      </c>
      <c r="P276" s="1" t="s">
        <v>261</v>
      </c>
      <c r="Q276" s="1" t="s">
        <v>31</v>
      </c>
    </row>
    <row r="277" spans="1:17" ht="12.75" hidden="1" customHeight="1" x14ac:dyDescent="0.2">
      <c r="A277" s="1" t="s">
        <v>852</v>
      </c>
      <c r="B277" s="1" t="s">
        <v>851</v>
      </c>
      <c r="C277" s="1" t="s">
        <v>24</v>
      </c>
      <c r="D277" s="1" t="s">
        <v>25</v>
      </c>
      <c r="E277" s="3">
        <v>77.900000000000006</v>
      </c>
      <c r="F277" s="3">
        <v>108</v>
      </c>
      <c r="G277" s="4">
        <v>28</v>
      </c>
      <c r="H277" s="3">
        <v>53.287199999999999</v>
      </c>
      <c r="I277" s="3">
        <v>24.6128</v>
      </c>
      <c r="J277" s="5">
        <v>31.595378690629001</v>
      </c>
      <c r="K277" s="1" t="s">
        <v>26</v>
      </c>
      <c r="L277" s="1" t="s">
        <v>27</v>
      </c>
      <c r="M277" s="1" t="s">
        <v>176</v>
      </c>
      <c r="N277" s="1" t="s">
        <v>175</v>
      </c>
      <c r="O277" s="1" t="s">
        <v>175</v>
      </c>
      <c r="P277" s="1" t="s">
        <v>261</v>
      </c>
      <c r="Q277" s="1" t="s">
        <v>31</v>
      </c>
    </row>
    <row r="278" spans="1:17" ht="12.75" hidden="1" customHeight="1" x14ac:dyDescent="0.2">
      <c r="A278" s="1" t="s">
        <v>850</v>
      </c>
      <c r="B278" s="1" t="s">
        <v>849</v>
      </c>
      <c r="C278" s="1" t="s">
        <v>24</v>
      </c>
      <c r="D278" s="1" t="s">
        <v>25</v>
      </c>
      <c r="E278" s="3">
        <v>82</v>
      </c>
      <c r="F278" s="3">
        <v>113</v>
      </c>
      <c r="G278" s="4">
        <v>27</v>
      </c>
      <c r="H278" s="3">
        <v>54.583199999999998</v>
      </c>
      <c r="I278" s="3">
        <v>27.416799999999999</v>
      </c>
      <c r="J278" s="5">
        <v>33.4351219512195</v>
      </c>
      <c r="K278" s="1" t="s">
        <v>26</v>
      </c>
      <c r="L278" s="1" t="s">
        <v>27</v>
      </c>
      <c r="M278" s="1" t="s">
        <v>176</v>
      </c>
      <c r="N278" s="1" t="s">
        <v>175</v>
      </c>
      <c r="O278" s="1" t="s">
        <v>175</v>
      </c>
      <c r="P278" s="1" t="s">
        <v>265</v>
      </c>
      <c r="Q278" s="1" t="s">
        <v>31</v>
      </c>
    </row>
    <row r="279" spans="1:17" ht="12.75" hidden="1" customHeight="1" x14ac:dyDescent="0.2">
      <c r="A279" s="1" t="s">
        <v>848</v>
      </c>
      <c r="B279" s="1" t="s">
        <v>847</v>
      </c>
      <c r="C279" s="1" t="s">
        <v>24</v>
      </c>
      <c r="D279" s="1" t="s">
        <v>25</v>
      </c>
      <c r="E279" s="3">
        <v>86.1</v>
      </c>
      <c r="F279" s="3">
        <v>119</v>
      </c>
      <c r="G279" s="4">
        <v>28</v>
      </c>
      <c r="H279" s="3">
        <v>56.203200000000002</v>
      </c>
      <c r="I279" s="3">
        <v>29.896799999999999</v>
      </c>
      <c r="J279" s="5">
        <v>34.7233449477352</v>
      </c>
      <c r="K279" s="1" t="s">
        <v>26</v>
      </c>
      <c r="L279" s="1" t="s">
        <v>27</v>
      </c>
      <c r="M279" s="1" t="s">
        <v>176</v>
      </c>
      <c r="N279" s="1" t="s">
        <v>175</v>
      </c>
      <c r="O279" s="1" t="s">
        <v>175</v>
      </c>
      <c r="P279" s="1" t="s">
        <v>265</v>
      </c>
      <c r="Q279" s="1" t="s">
        <v>31</v>
      </c>
    </row>
    <row r="280" spans="1:17" ht="12.75" hidden="1" customHeight="1" x14ac:dyDescent="0.2">
      <c r="A280" s="1" t="s">
        <v>846</v>
      </c>
      <c r="B280" s="1" t="s">
        <v>845</v>
      </c>
      <c r="C280" s="1" t="s">
        <v>24</v>
      </c>
      <c r="D280" s="1" t="s">
        <v>25</v>
      </c>
      <c r="E280" s="3">
        <v>90.2</v>
      </c>
      <c r="F280" s="3">
        <v>125</v>
      </c>
      <c r="G280" s="4">
        <v>28</v>
      </c>
      <c r="H280" s="3">
        <v>57.499200000000002</v>
      </c>
      <c r="I280" s="3">
        <v>32.700800000000001</v>
      </c>
      <c r="J280" s="5">
        <v>36.253658536585398</v>
      </c>
      <c r="K280" s="1" t="s">
        <v>26</v>
      </c>
      <c r="L280" s="1" t="s">
        <v>27</v>
      </c>
      <c r="M280" s="1" t="s">
        <v>176</v>
      </c>
      <c r="N280" s="1" t="s">
        <v>175</v>
      </c>
      <c r="O280" s="1" t="s">
        <v>175</v>
      </c>
      <c r="P280" s="1" t="s">
        <v>265</v>
      </c>
      <c r="Q280" s="1" t="s">
        <v>31</v>
      </c>
    </row>
    <row r="281" spans="1:17" ht="12.75" hidden="1" customHeight="1" x14ac:dyDescent="0.2">
      <c r="A281" s="1" t="s">
        <v>844</v>
      </c>
      <c r="B281" s="1" t="s">
        <v>843</v>
      </c>
      <c r="C281" s="1" t="s">
        <v>24</v>
      </c>
      <c r="D281" s="1" t="s">
        <v>25</v>
      </c>
      <c r="E281" s="3">
        <v>102.5</v>
      </c>
      <c r="F281" s="3">
        <v>142</v>
      </c>
      <c r="G281" s="4">
        <v>28</v>
      </c>
      <c r="H281" s="3">
        <v>37.799999999999997</v>
      </c>
      <c r="I281" s="3">
        <v>64.7</v>
      </c>
      <c r="J281" s="5">
        <v>63.121951219512198</v>
      </c>
      <c r="K281" s="1" t="s">
        <v>26</v>
      </c>
      <c r="L281" s="1" t="s">
        <v>27</v>
      </c>
      <c r="M281" s="1" t="s">
        <v>28</v>
      </c>
      <c r="N281" s="1" t="s">
        <v>831</v>
      </c>
      <c r="O281" s="1" t="s">
        <v>562</v>
      </c>
      <c r="P281" s="1" t="s">
        <v>842</v>
      </c>
      <c r="Q281" s="1" t="s">
        <v>31</v>
      </c>
    </row>
    <row r="282" spans="1:17" ht="12.75" hidden="1" customHeight="1" x14ac:dyDescent="0.2">
      <c r="A282" s="1" t="s">
        <v>841</v>
      </c>
      <c r="B282" s="1" t="s">
        <v>840</v>
      </c>
      <c r="C282" s="1" t="s">
        <v>24</v>
      </c>
      <c r="D282" s="1" t="s">
        <v>25</v>
      </c>
      <c r="E282" s="3">
        <v>102.5</v>
      </c>
      <c r="F282" s="3">
        <v>138</v>
      </c>
      <c r="G282" s="4">
        <v>26</v>
      </c>
      <c r="H282" s="3">
        <v>60.48</v>
      </c>
      <c r="I282" s="3">
        <v>42.02</v>
      </c>
      <c r="J282" s="5">
        <v>40.995121951219502</v>
      </c>
      <c r="K282" s="1" t="s">
        <v>26</v>
      </c>
      <c r="L282" s="1" t="s">
        <v>27</v>
      </c>
      <c r="M282" s="1" t="s">
        <v>28</v>
      </c>
      <c r="N282" s="1" t="s">
        <v>831</v>
      </c>
      <c r="O282" s="1" t="s">
        <v>562</v>
      </c>
      <c r="P282" s="1" t="s">
        <v>208</v>
      </c>
      <c r="Q282" s="1" t="s">
        <v>31</v>
      </c>
    </row>
    <row r="283" spans="1:17" ht="12.75" hidden="1" customHeight="1" x14ac:dyDescent="0.2">
      <c r="A283" s="1" t="s">
        <v>839</v>
      </c>
      <c r="B283" s="1" t="s">
        <v>838</v>
      </c>
      <c r="C283" s="1" t="s">
        <v>24</v>
      </c>
      <c r="D283" s="1" t="s">
        <v>25</v>
      </c>
      <c r="E283" s="3">
        <v>102.5</v>
      </c>
      <c r="F283" s="3">
        <v>138</v>
      </c>
      <c r="G283" s="4">
        <v>26</v>
      </c>
      <c r="H283" s="3">
        <v>90.72</v>
      </c>
      <c r="I283" s="3">
        <v>11.78</v>
      </c>
      <c r="J283" s="5">
        <v>11.4926829268293</v>
      </c>
      <c r="K283" s="1" t="s">
        <v>26</v>
      </c>
      <c r="L283" s="1" t="s">
        <v>27</v>
      </c>
      <c r="M283" s="1" t="s">
        <v>28</v>
      </c>
      <c r="N283" s="1" t="s">
        <v>831</v>
      </c>
      <c r="O283" s="1" t="s">
        <v>562</v>
      </c>
      <c r="P283" s="1" t="s">
        <v>208</v>
      </c>
      <c r="Q283" s="1" t="s">
        <v>31</v>
      </c>
    </row>
    <row r="284" spans="1:17" ht="12.75" hidden="1" customHeight="1" x14ac:dyDescent="0.2">
      <c r="A284" s="1" t="s">
        <v>837</v>
      </c>
      <c r="B284" s="1" t="s">
        <v>836</v>
      </c>
      <c r="C284" s="1" t="s">
        <v>24</v>
      </c>
      <c r="D284" s="1" t="s">
        <v>25</v>
      </c>
      <c r="E284" s="3">
        <v>12.3</v>
      </c>
      <c r="F284" s="3">
        <v>17</v>
      </c>
      <c r="G284" s="4">
        <v>28</v>
      </c>
      <c r="H284" s="3">
        <v>3.46896</v>
      </c>
      <c r="I284" s="3">
        <v>8.8310399999999998</v>
      </c>
      <c r="J284" s="5">
        <v>71.797073170731693</v>
      </c>
      <c r="K284" s="1" t="s">
        <v>26</v>
      </c>
      <c r="L284" s="1" t="s">
        <v>27</v>
      </c>
      <c r="M284" s="1" t="s">
        <v>176</v>
      </c>
      <c r="N284" s="1" t="s">
        <v>831</v>
      </c>
      <c r="O284" s="1" t="s">
        <v>562</v>
      </c>
      <c r="P284" s="1" t="s">
        <v>208</v>
      </c>
      <c r="Q284" s="1" t="s">
        <v>31</v>
      </c>
    </row>
    <row r="285" spans="1:17" ht="12.75" hidden="1" customHeight="1" x14ac:dyDescent="0.2">
      <c r="A285" s="1" t="s">
        <v>835</v>
      </c>
      <c r="B285" s="1" t="s">
        <v>834</v>
      </c>
      <c r="C285" s="1" t="s">
        <v>24</v>
      </c>
      <c r="D285" s="1" t="s">
        <v>25</v>
      </c>
      <c r="E285" s="3">
        <v>12.3</v>
      </c>
      <c r="F285" s="3">
        <v>17</v>
      </c>
      <c r="G285" s="4">
        <v>28</v>
      </c>
      <c r="H285" s="3">
        <v>3.6072000000000002</v>
      </c>
      <c r="I285" s="3">
        <v>8.6928000000000001</v>
      </c>
      <c r="J285" s="5">
        <v>70.673170731707302</v>
      </c>
      <c r="K285" s="1" t="s">
        <v>26</v>
      </c>
      <c r="L285" s="1" t="s">
        <v>27</v>
      </c>
      <c r="M285" s="1" t="s">
        <v>176</v>
      </c>
      <c r="N285" s="1" t="s">
        <v>831</v>
      </c>
      <c r="O285" s="1" t="s">
        <v>562</v>
      </c>
      <c r="P285" s="1" t="s">
        <v>208</v>
      </c>
      <c r="Q285" s="1" t="s">
        <v>31</v>
      </c>
    </row>
    <row r="286" spans="1:17" ht="12.75" hidden="1" customHeight="1" x14ac:dyDescent="0.2">
      <c r="A286" s="1" t="s">
        <v>833</v>
      </c>
      <c r="B286" s="1" t="s">
        <v>832</v>
      </c>
      <c r="C286" s="1" t="s">
        <v>24</v>
      </c>
      <c r="D286" s="1" t="s">
        <v>25</v>
      </c>
      <c r="E286" s="3">
        <v>58.22</v>
      </c>
      <c r="F286" s="3">
        <v>73</v>
      </c>
      <c r="G286" s="4">
        <v>20</v>
      </c>
      <c r="H286" s="3">
        <v>33.728400000000001</v>
      </c>
      <c r="I286" s="3">
        <v>24.491599999999998</v>
      </c>
      <c r="J286" s="5">
        <v>42.067330814153202</v>
      </c>
      <c r="K286" s="1" t="s">
        <v>26</v>
      </c>
      <c r="L286" s="1" t="s">
        <v>27</v>
      </c>
      <c r="M286" s="1" t="s">
        <v>176</v>
      </c>
      <c r="N286" s="1" t="s">
        <v>831</v>
      </c>
      <c r="O286" s="1" t="s">
        <v>538</v>
      </c>
      <c r="P286" s="1" t="s">
        <v>174</v>
      </c>
      <c r="Q286" s="1" t="s">
        <v>31</v>
      </c>
    </row>
    <row r="287" spans="1:17" ht="12.75" hidden="1" customHeight="1" x14ac:dyDescent="0.2">
      <c r="A287" s="1" t="s">
        <v>830</v>
      </c>
      <c r="B287" s="1" t="s">
        <v>829</v>
      </c>
      <c r="C287" s="1" t="s">
        <v>24</v>
      </c>
      <c r="D287" s="1" t="s">
        <v>25</v>
      </c>
      <c r="E287" s="3">
        <v>38.5</v>
      </c>
      <c r="F287" s="3">
        <v>66</v>
      </c>
      <c r="G287" s="4">
        <v>42</v>
      </c>
      <c r="H287" s="3">
        <v>43.313600000000001</v>
      </c>
      <c r="I287" s="3">
        <v>-4.8136000000000001</v>
      </c>
      <c r="J287" s="5">
        <v>-12.502857142857099</v>
      </c>
      <c r="K287" s="1" t="s">
        <v>26</v>
      </c>
      <c r="L287" s="1" t="s">
        <v>27</v>
      </c>
      <c r="M287" s="1" t="s">
        <v>28</v>
      </c>
      <c r="N287" s="1" t="s">
        <v>244</v>
      </c>
      <c r="O287" s="1" t="s">
        <v>244</v>
      </c>
      <c r="P287" s="1" t="s">
        <v>208</v>
      </c>
      <c r="Q287" s="1" t="s">
        <v>31</v>
      </c>
    </row>
    <row r="288" spans="1:17" ht="12.75" hidden="1" customHeight="1" x14ac:dyDescent="0.2">
      <c r="A288" s="1" t="s">
        <v>828</v>
      </c>
      <c r="B288" s="1" t="s">
        <v>827</v>
      </c>
      <c r="C288" s="1" t="s">
        <v>24</v>
      </c>
      <c r="D288" s="1" t="s">
        <v>25</v>
      </c>
      <c r="E288" s="3">
        <v>1135.7</v>
      </c>
      <c r="F288" s="3">
        <v>1600</v>
      </c>
      <c r="G288" s="4">
        <v>29</v>
      </c>
      <c r="H288" s="3">
        <v>444.89519999999999</v>
      </c>
      <c r="I288" s="3">
        <v>690.8048</v>
      </c>
      <c r="J288" s="5">
        <v>60.826344985471501</v>
      </c>
      <c r="K288" s="1" t="s">
        <v>26</v>
      </c>
      <c r="L288" s="1" t="s">
        <v>27</v>
      </c>
      <c r="M288" s="1" t="s">
        <v>28</v>
      </c>
      <c r="N288" s="1" t="s">
        <v>248</v>
      </c>
      <c r="O288" s="1" t="s">
        <v>244</v>
      </c>
      <c r="P288" s="1" t="s">
        <v>208</v>
      </c>
      <c r="Q288" s="1" t="s">
        <v>31</v>
      </c>
    </row>
    <row r="289" spans="1:17" ht="12.75" hidden="1" customHeight="1" x14ac:dyDescent="0.2">
      <c r="A289" s="1" t="s">
        <v>826</v>
      </c>
      <c r="B289" s="1" t="s">
        <v>825</v>
      </c>
      <c r="C289" s="1" t="s">
        <v>24</v>
      </c>
      <c r="D289" s="1" t="s">
        <v>25</v>
      </c>
      <c r="E289" s="3">
        <v>194.65</v>
      </c>
      <c r="F289" s="3">
        <v>260</v>
      </c>
      <c r="G289" s="4">
        <v>25</v>
      </c>
      <c r="H289" s="3">
        <v>106.6392</v>
      </c>
      <c r="I289" s="3">
        <v>88.010800000000003</v>
      </c>
      <c r="J289" s="5">
        <v>45.214898535833498</v>
      </c>
      <c r="K289" s="1" t="s">
        <v>26</v>
      </c>
      <c r="L289" s="1" t="s">
        <v>27</v>
      </c>
      <c r="M289" s="1" t="s">
        <v>28</v>
      </c>
      <c r="N289" s="1" t="s">
        <v>766</v>
      </c>
      <c r="O289" s="1" t="s">
        <v>766</v>
      </c>
      <c r="P289" s="1" t="s">
        <v>251</v>
      </c>
      <c r="Q289" s="1" t="s">
        <v>31</v>
      </c>
    </row>
    <row r="290" spans="1:17" ht="12.75" hidden="1" customHeight="1" x14ac:dyDescent="0.2">
      <c r="A290" s="1" t="s">
        <v>824</v>
      </c>
      <c r="B290" s="1" t="s">
        <v>823</v>
      </c>
      <c r="C290" s="1" t="s">
        <v>24</v>
      </c>
      <c r="D290" s="1" t="s">
        <v>25</v>
      </c>
      <c r="E290" s="3">
        <v>323.89999999999998</v>
      </c>
      <c r="F290" s="3">
        <v>448</v>
      </c>
      <c r="G290" s="4">
        <v>28</v>
      </c>
      <c r="H290" s="3">
        <v>130.12291999999999</v>
      </c>
      <c r="I290" s="3">
        <v>193.77708000000001</v>
      </c>
      <c r="J290" s="5">
        <v>59.826205619018197</v>
      </c>
      <c r="K290" s="1" t="s">
        <v>26</v>
      </c>
      <c r="L290" s="1" t="s">
        <v>27</v>
      </c>
      <c r="M290" s="1" t="s">
        <v>176</v>
      </c>
      <c r="N290" s="1" t="s">
        <v>325</v>
      </c>
      <c r="O290" s="1" t="s">
        <v>433</v>
      </c>
      <c r="P290" s="1" t="s">
        <v>265</v>
      </c>
      <c r="Q290" s="1" t="s">
        <v>31</v>
      </c>
    </row>
    <row r="291" spans="1:17" ht="12.75" hidden="1" customHeight="1" x14ac:dyDescent="0.2">
      <c r="A291" s="1" t="s">
        <v>822</v>
      </c>
      <c r="B291" s="1" t="s">
        <v>821</v>
      </c>
      <c r="C291" s="1" t="s">
        <v>24</v>
      </c>
      <c r="D291" s="1" t="s">
        <v>25</v>
      </c>
      <c r="E291" s="3">
        <v>89.25</v>
      </c>
      <c r="F291" s="3">
        <v>119</v>
      </c>
      <c r="G291" s="4">
        <v>25</v>
      </c>
      <c r="H291" s="3">
        <v>6.3936000000000002</v>
      </c>
      <c r="I291" s="3">
        <v>82.856399999999994</v>
      </c>
      <c r="J291" s="5">
        <v>92.836302521008406</v>
      </c>
      <c r="K291" s="1" t="s">
        <v>26</v>
      </c>
      <c r="L291" s="1" t="s">
        <v>27</v>
      </c>
      <c r="M291" s="1" t="s">
        <v>28</v>
      </c>
      <c r="N291" s="1" t="s">
        <v>35</v>
      </c>
      <c r="O291" s="1" t="s">
        <v>35</v>
      </c>
      <c r="P291" s="1" t="s">
        <v>251</v>
      </c>
      <c r="Q291" s="1" t="s">
        <v>31</v>
      </c>
    </row>
    <row r="292" spans="1:17" ht="12.75" hidden="1" customHeight="1" x14ac:dyDescent="0.2">
      <c r="A292" s="1" t="s">
        <v>820</v>
      </c>
      <c r="B292" s="1" t="s">
        <v>819</v>
      </c>
      <c r="C292" s="1" t="s">
        <v>24</v>
      </c>
      <c r="D292" s="1" t="s">
        <v>25</v>
      </c>
      <c r="E292" s="3">
        <v>46.75</v>
      </c>
      <c r="F292" s="3">
        <v>62</v>
      </c>
      <c r="G292" s="4">
        <v>25</v>
      </c>
      <c r="H292" s="3">
        <v>15.831720000000001</v>
      </c>
      <c r="I292" s="3">
        <v>30.918279999999999</v>
      </c>
      <c r="J292" s="5">
        <v>66.135358288769993</v>
      </c>
      <c r="K292" s="1" t="s">
        <v>26</v>
      </c>
      <c r="L292" s="1" t="s">
        <v>27</v>
      </c>
      <c r="M292" s="1" t="s">
        <v>28</v>
      </c>
      <c r="N292" s="1" t="s">
        <v>244</v>
      </c>
      <c r="O292" s="1" t="s">
        <v>244</v>
      </c>
      <c r="P292" s="1" t="s">
        <v>251</v>
      </c>
      <c r="Q292" s="1" t="s">
        <v>31</v>
      </c>
    </row>
    <row r="293" spans="1:17" ht="12.75" hidden="1" customHeight="1" x14ac:dyDescent="0.2">
      <c r="A293" s="1" t="s">
        <v>818</v>
      </c>
      <c r="B293" s="1" t="s">
        <v>817</v>
      </c>
      <c r="C293" s="1" t="s">
        <v>24</v>
      </c>
      <c r="D293" s="1" t="s">
        <v>25</v>
      </c>
      <c r="E293" s="3">
        <v>89.25</v>
      </c>
      <c r="F293" s="3">
        <v>119</v>
      </c>
      <c r="G293" s="4">
        <v>25</v>
      </c>
      <c r="H293" s="3">
        <v>33.0822</v>
      </c>
      <c r="I293" s="3">
        <v>56.1678</v>
      </c>
      <c r="J293" s="5">
        <v>62.933109243697501</v>
      </c>
      <c r="K293" s="1" t="s">
        <v>26</v>
      </c>
      <c r="L293" s="1" t="s">
        <v>27</v>
      </c>
      <c r="M293" s="1" t="s">
        <v>28</v>
      </c>
      <c r="N293" s="1" t="s">
        <v>538</v>
      </c>
      <c r="O293" s="1" t="s">
        <v>244</v>
      </c>
      <c r="P293" s="1" t="s">
        <v>321</v>
      </c>
      <c r="Q293" s="1" t="s">
        <v>31</v>
      </c>
    </row>
    <row r="294" spans="1:17" ht="12.75" hidden="1" customHeight="1" x14ac:dyDescent="0.2">
      <c r="A294" s="1" t="s">
        <v>816</v>
      </c>
      <c r="B294" s="1" t="s">
        <v>815</v>
      </c>
      <c r="C294" s="1" t="s">
        <v>24</v>
      </c>
      <c r="D294" s="1" t="s">
        <v>25</v>
      </c>
      <c r="E294" s="3">
        <v>89.25</v>
      </c>
      <c r="F294" s="3">
        <v>119</v>
      </c>
      <c r="G294" s="4">
        <v>25</v>
      </c>
      <c r="H294" s="3">
        <v>31.698</v>
      </c>
      <c r="I294" s="3">
        <v>57.552</v>
      </c>
      <c r="J294" s="5">
        <v>64.484033613445405</v>
      </c>
      <c r="K294" s="1" t="s">
        <v>26</v>
      </c>
      <c r="L294" s="1" t="s">
        <v>27</v>
      </c>
      <c r="M294" s="1" t="s">
        <v>28</v>
      </c>
      <c r="N294" s="1" t="s">
        <v>35</v>
      </c>
      <c r="O294" s="1" t="s">
        <v>35</v>
      </c>
      <c r="P294" s="1" t="s">
        <v>251</v>
      </c>
      <c r="Q294" s="1" t="s">
        <v>31</v>
      </c>
    </row>
    <row r="295" spans="1:17" ht="12.75" hidden="1" customHeight="1" x14ac:dyDescent="0.2">
      <c r="A295" s="1" t="s">
        <v>814</v>
      </c>
      <c r="B295" s="1" t="s">
        <v>813</v>
      </c>
      <c r="C295" s="1" t="s">
        <v>523</v>
      </c>
      <c r="D295" s="1" t="s">
        <v>25</v>
      </c>
      <c r="E295" s="3">
        <v>63.75</v>
      </c>
      <c r="F295" s="3">
        <v>85</v>
      </c>
      <c r="G295" s="4">
        <v>25</v>
      </c>
      <c r="H295" s="3">
        <v>12.182399999999999</v>
      </c>
      <c r="I295" s="3">
        <v>51.567599999999999</v>
      </c>
      <c r="J295" s="5">
        <v>80.890352941176502</v>
      </c>
      <c r="K295" s="1" t="s">
        <v>26</v>
      </c>
      <c r="L295" s="1" t="s">
        <v>27</v>
      </c>
      <c r="M295" s="1" t="s">
        <v>28</v>
      </c>
      <c r="N295" s="1" t="s">
        <v>71</v>
      </c>
      <c r="O295" s="1" t="s">
        <v>507</v>
      </c>
      <c r="P295" s="1" t="s">
        <v>251</v>
      </c>
      <c r="Q295" s="1" t="s">
        <v>31</v>
      </c>
    </row>
    <row r="296" spans="1:17" ht="12.75" hidden="1" customHeight="1" x14ac:dyDescent="0.2">
      <c r="A296" s="1" t="s">
        <v>812</v>
      </c>
      <c r="B296" s="1" t="s">
        <v>811</v>
      </c>
      <c r="C296" s="1" t="s">
        <v>24</v>
      </c>
      <c r="D296" s="1" t="s">
        <v>25</v>
      </c>
      <c r="E296" s="3">
        <v>46.75</v>
      </c>
      <c r="F296" s="3">
        <v>62</v>
      </c>
      <c r="G296" s="4">
        <v>25</v>
      </c>
      <c r="H296" s="3">
        <v>9.6335999999999995</v>
      </c>
      <c r="I296" s="3">
        <v>37.116399999999999</v>
      </c>
      <c r="J296" s="5">
        <v>79.393368983957203</v>
      </c>
      <c r="K296" s="1" t="s">
        <v>26</v>
      </c>
      <c r="L296" s="1" t="s">
        <v>27</v>
      </c>
      <c r="M296" s="1" t="s">
        <v>28</v>
      </c>
      <c r="N296" s="1" t="s">
        <v>244</v>
      </c>
      <c r="O296" s="1" t="s">
        <v>244</v>
      </c>
      <c r="P296" s="1" t="s">
        <v>251</v>
      </c>
      <c r="Q296" s="1" t="s">
        <v>31</v>
      </c>
    </row>
    <row r="297" spans="1:17" ht="12.75" hidden="1" customHeight="1" x14ac:dyDescent="0.2">
      <c r="A297" s="1" t="s">
        <v>810</v>
      </c>
      <c r="B297" s="1" t="s">
        <v>809</v>
      </c>
      <c r="C297" s="1" t="s">
        <v>24</v>
      </c>
      <c r="D297" s="1" t="s">
        <v>25</v>
      </c>
      <c r="E297" s="3">
        <v>55.25</v>
      </c>
      <c r="F297" s="3">
        <v>74</v>
      </c>
      <c r="G297" s="4">
        <v>25</v>
      </c>
      <c r="H297" s="3">
        <v>20.196000000000002</v>
      </c>
      <c r="I297" s="3">
        <v>35.054000000000002</v>
      </c>
      <c r="J297" s="5">
        <v>63.446153846153798</v>
      </c>
      <c r="K297" s="1" t="s">
        <v>26</v>
      </c>
      <c r="L297" s="1" t="s">
        <v>27</v>
      </c>
      <c r="M297" s="1" t="s">
        <v>28</v>
      </c>
      <c r="N297" s="1" t="s">
        <v>766</v>
      </c>
      <c r="O297" s="1" t="s">
        <v>766</v>
      </c>
      <c r="P297" s="1" t="s">
        <v>251</v>
      </c>
      <c r="Q297" s="1" t="s">
        <v>31</v>
      </c>
    </row>
    <row r="298" spans="1:17" ht="12.75" hidden="1" customHeight="1" x14ac:dyDescent="0.2">
      <c r="A298" s="1" t="s">
        <v>808</v>
      </c>
      <c r="B298" s="1" t="s">
        <v>807</v>
      </c>
      <c r="C298" s="1" t="s">
        <v>24</v>
      </c>
      <c r="D298" s="1" t="s">
        <v>25</v>
      </c>
      <c r="E298" s="3">
        <v>89.25</v>
      </c>
      <c r="F298" s="3">
        <v>119</v>
      </c>
      <c r="G298" s="4">
        <v>25</v>
      </c>
      <c r="H298" s="3">
        <v>16.275600000000001</v>
      </c>
      <c r="I298" s="3">
        <v>72.974400000000003</v>
      </c>
      <c r="J298" s="5">
        <v>81.764033613445406</v>
      </c>
      <c r="K298" s="1" t="s">
        <v>26</v>
      </c>
      <c r="L298" s="1" t="s">
        <v>27</v>
      </c>
      <c r="M298" s="1" t="s">
        <v>28</v>
      </c>
      <c r="N298" s="1" t="s">
        <v>35</v>
      </c>
      <c r="O298" s="1" t="s">
        <v>35</v>
      </c>
      <c r="P298" s="1" t="s">
        <v>284</v>
      </c>
      <c r="Q298" s="1" t="s">
        <v>31</v>
      </c>
    </row>
    <row r="299" spans="1:17" ht="12.75" hidden="1" customHeight="1" x14ac:dyDescent="0.2">
      <c r="A299" s="1" t="s">
        <v>806</v>
      </c>
      <c r="B299" s="1" t="s">
        <v>805</v>
      </c>
      <c r="C299" s="1" t="s">
        <v>24</v>
      </c>
      <c r="D299" s="1" t="s">
        <v>25</v>
      </c>
      <c r="E299" s="3">
        <v>271.14999999999998</v>
      </c>
      <c r="F299" s="3">
        <v>362</v>
      </c>
      <c r="G299" s="4">
        <v>25</v>
      </c>
      <c r="H299" s="3">
        <v>117.41759999999999</v>
      </c>
      <c r="I299" s="3">
        <v>153.73240000000001</v>
      </c>
      <c r="J299" s="5">
        <v>56.696441084270703</v>
      </c>
      <c r="K299" s="1" t="s">
        <v>26</v>
      </c>
      <c r="L299" s="1" t="s">
        <v>27</v>
      </c>
      <c r="M299" s="1" t="s">
        <v>28</v>
      </c>
      <c r="N299" s="1" t="s">
        <v>766</v>
      </c>
      <c r="O299" s="1" t="s">
        <v>766</v>
      </c>
      <c r="P299" s="1" t="s">
        <v>251</v>
      </c>
      <c r="Q299" s="1" t="s">
        <v>31</v>
      </c>
    </row>
    <row r="300" spans="1:17" ht="12.75" hidden="1" customHeight="1" x14ac:dyDescent="0.2">
      <c r="A300" s="1" t="s">
        <v>804</v>
      </c>
      <c r="B300" s="1" t="s">
        <v>803</v>
      </c>
      <c r="C300" s="1" t="s">
        <v>24</v>
      </c>
      <c r="D300" s="1" t="s">
        <v>25</v>
      </c>
      <c r="E300" s="3">
        <v>46.75</v>
      </c>
      <c r="F300" s="3">
        <v>62</v>
      </c>
      <c r="G300" s="4">
        <v>25</v>
      </c>
      <c r="H300" s="3">
        <v>7.4779200000000001</v>
      </c>
      <c r="I300" s="3">
        <v>39.272080000000003</v>
      </c>
      <c r="J300" s="5">
        <v>84.004449197861007</v>
      </c>
      <c r="K300" s="1" t="s">
        <v>26</v>
      </c>
      <c r="L300" s="1" t="s">
        <v>27</v>
      </c>
      <c r="M300" s="1" t="s">
        <v>28</v>
      </c>
      <c r="N300" s="1" t="s">
        <v>244</v>
      </c>
      <c r="O300" s="1" t="s">
        <v>244</v>
      </c>
      <c r="P300" s="1" t="s">
        <v>251</v>
      </c>
      <c r="Q300" s="1" t="s">
        <v>31</v>
      </c>
    </row>
    <row r="301" spans="1:17" ht="12.75" hidden="1" customHeight="1" x14ac:dyDescent="0.2">
      <c r="A301" s="1" t="s">
        <v>802</v>
      </c>
      <c r="B301" s="1" t="s">
        <v>801</v>
      </c>
      <c r="C301" s="1" t="s">
        <v>24</v>
      </c>
      <c r="D301" s="1" t="s">
        <v>25</v>
      </c>
      <c r="E301" s="3">
        <v>271.14999999999998</v>
      </c>
      <c r="F301" s="3">
        <v>362</v>
      </c>
      <c r="G301" s="4">
        <v>25</v>
      </c>
      <c r="H301" s="3">
        <v>115.06319999999999</v>
      </c>
      <c r="I301" s="3">
        <v>156.08680000000001</v>
      </c>
      <c r="J301" s="5">
        <v>57.564742762308697</v>
      </c>
      <c r="K301" s="1" t="s">
        <v>26</v>
      </c>
      <c r="L301" s="1" t="s">
        <v>27</v>
      </c>
      <c r="M301" s="1" t="s">
        <v>28</v>
      </c>
      <c r="N301" s="1" t="s">
        <v>766</v>
      </c>
      <c r="O301" s="1" t="s">
        <v>766</v>
      </c>
      <c r="P301" s="1" t="s">
        <v>251</v>
      </c>
      <c r="Q301" s="1" t="s">
        <v>31</v>
      </c>
    </row>
    <row r="302" spans="1:17" ht="12.75" hidden="1" customHeight="1" x14ac:dyDescent="0.2">
      <c r="A302" s="1" t="s">
        <v>800</v>
      </c>
      <c r="B302" s="1" t="s">
        <v>799</v>
      </c>
      <c r="C302" s="1" t="s">
        <v>24</v>
      </c>
      <c r="D302" s="1" t="s">
        <v>25</v>
      </c>
      <c r="E302" s="3">
        <v>89.25</v>
      </c>
      <c r="F302" s="3">
        <v>119</v>
      </c>
      <c r="G302" s="4">
        <v>25</v>
      </c>
      <c r="H302" s="3">
        <v>60.48</v>
      </c>
      <c r="I302" s="3">
        <v>28.77</v>
      </c>
      <c r="J302" s="5">
        <v>32.235294117647101</v>
      </c>
      <c r="K302" s="1" t="s">
        <v>26</v>
      </c>
      <c r="L302" s="1" t="s">
        <v>27</v>
      </c>
      <c r="M302" s="1" t="s">
        <v>28</v>
      </c>
      <c r="N302" s="1" t="s">
        <v>501</v>
      </c>
      <c r="O302" s="1" t="s">
        <v>501</v>
      </c>
      <c r="P302" s="1" t="s">
        <v>384</v>
      </c>
      <c r="Q302" s="1" t="s">
        <v>31</v>
      </c>
    </row>
    <row r="303" spans="1:17" ht="12.75" hidden="1" customHeight="1" x14ac:dyDescent="0.2">
      <c r="A303" s="1" t="s">
        <v>798</v>
      </c>
      <c r="B303" s="1" t="s">
        <v>797</v>
      </c>
      <c r="C303" s="1" t="s">
        <v>24</v>
      </c>
      <c r="D303" s="1" t="s">
        <v>25</v>
      </c>
      <c r="E303" s="3">
        <v>89.25</v>
      </c>
      <c r="F303" s="3">
        <v>119</v>
      </c>
      <c r="G303" s="4">
        <v>25</v>
      </c>
      <c r="H303" s="3">
        <v>52.92</v>
      </c>
      <c r="I303" s="3">
        <v>36.33</v>
      </c>
      <c r="J303" s="5">
        <v>40.705882352941202</v>
      </c>
      <c r="K303" s="1" t="s">
        <v>26</v>
      </c>
      <c r="L303" s="1" t="s">
        <v>27</v>
      </c>
      <c r="M303" s="1" t="s">
        <v>28</v>
      </c>
      <c r="N303" s="1" t="s">
        <v>501</v>
      </c>
      <c r="O303" s="1" t="s">
        <v>501</v>
      </c>
      <c r="P303" s="1" t="s">
        <v>384</v>
      </c>
      <c r="Q303" s="1" t="s">
        <v>31</v>
      </c>
    </row>
    <row r="304" spans="1:17" ht="12.75" hidden="1" customHeight="1" x14ac:dyDescent="0.2">
      <c r="A304" s="1" t="s">
        <v>796</v>
      </c>
      <c r="B304" s="1" t="s">
        <v>795</v>
      </c>
      <c r="C304" s="1" t="s">
        <v>24</v>
      </c>
      <c r="D304" s="1" t="s">
        <v>25</v>
      </c>
      <c r="E304" s="3">
        <v>271.14999999999998</v>
      </c>
      <c r="F304" s="3">
        <v>362</v>
      </c>
      <c r="G304" s="4">
        <v>25</v>
      </c>
      <c r="H304" s="3">
        <v>98.474400000000003</v>
      </c>
      <c r="I304" s="3">
        <v>172.6756</v>
      </c>
      <c r="J304" s="5">
        <v>63.682684860778203</v>
      </c>
      <c r="K304" s="1" t="s">
        <v>26</v>
      </c>
      <c r="L304" s="1" t="s">
        <v>27</v>
      </c>
      <c r="M304" s="1" t="s">
        <v>28</v>
      </c>
      <c r="N304" s="1" t="s">
        <v>766</v>
      </c>
      <c r="O304" s="1" t="s">
        <v>766</v>
      </c>
      <c r="P304" s="1" t="s">
        <v>251</v>
      </c>
      <c r="Q304" s="1" t="s">
        <v>31</v>
      </c>
    </row>
    <row r="305" spans="1:17" ht="12.75" hidden="1" customHeight="1" x14ac:dyDescent="0.2">
      <c r="A305" s="1" t="s">
        <v>794</v>
      </c>
      <c r="B305" s="1" t="s">
        <v>793</v>
      </c>
      <c r="C305" s="1" t="s">
        <v>24</v>
      </c>
      <c r="D305" s="1" t="s">
        <v>25</v>
      </c>
      <c r="E305" s="3">
        <v>203.15</v>
      </c>
      <c r="F305" s="3">
        <v>261</v>
      </c>
      <c r="G305" s="4">
        <v>22</v>
      </c>
      <c r="H305" s="3">
        <v>221.56200000000001</v>
      </c>
      <c r="I305" s="3">
        <v>-18.411999999999999</v>
      </c>
      <c r="J305" s="5">
        <v>-9.0632537533842008</v>
      </c>
      <c r="K305" s="1" t="s">
        <v>26</v>
      </c>
      <c r="L305" s="1" t="s">
        <v>27</v>
      </c>
      <c r="M305" s="1" t="s">
        <v>28</v>
      </c>
      <c r="N305" s="1" t="s">
        <v>248</v>
      </c>
      <c r="O305" s="1" t="s">
        <v>244</v>
      </c>
      <c r="P305" s="1" t="s">
        <v>251</v>
      </c>
      <c r="Q305" s="1" t="s">
        <v>31</v>
      </c>
    </row>
    <row r="306" spans="1:17" ht="12.75" hidden="1" customHeight="1" x14ac:dyDescent="0.2">
      <c r="A306" s="1" t="s">
        <v>792</v>
      </c>
      <c r="B306" s="1" t="s">
        <v>791</v>
      </c>
      <c r="C306" s="1" t="s">
        <v>24</v>
      </c>
      <c r="D306" s="1" t="s">
        <v>25</v>
      </c>
      <c r="E306" s="3">
        <v>46.75</v>
      </c>
      <c r="F306" s="3">
        <v>60</v>
      </c>
      <c r="G306" s="4">
        <v>22</v>
      </c>
      <c r="H306" s="3">
        <v>5.9291999999999998</v>
      </c>
      <c r="I306" s="3">
        <v>40.820799999999998</v>
      </c>
      <c r="J306" s="5">
        <v>87.317219251336894</v>
      </c>
      <c r="K306" s="1" t="s">
        <v>26</v>
      </c>
      <c r="L306" s="1" t="s">
        <v>27</v>
      </c>
      <c r="M306" s="1" t="s">
        <v>28</v>
      </c>
      <c r="N306" s="1" t="s">
        <v>248</v>
      </c>
      <c r="O306" s="1" t="s">
        <v>244</v>
      </c>
      <c r="P306" s="1" t="s">
        <v>251</v>
      </c>
      <c r="Q306" s="1" t="s">
        <v>31</v>
      </c>
    </row>
    <row r="307" spans="1:17" ht="12.75" hidden="1" customHeight="1" x14ac:dyDescent="0.2">
      <c r="A307" s="1" t="s">
        <v>790</v>
      </c>
      <c r="B307" s="1" t="s">
        <v>789</v>
      </c>
      <c r="C307" s="1" t="s">
        <v>24</v>
      </c>
      <c r="D307" s="1" t="s">
        <v>25</v>
      </c>
      <c r="E307" s="3">
        <v>12.75</v>
      </c>
      <c r="F307" s="3">
        <v>17</v>
      </c>
      <c r="G307" s="4">
        <v>25</v>
      </c>
      <c r="H307" s="3">
        <v>4.3179999999999996</v>
      </c>
      <c r="I307" s="3">
        <v>8.4320000000000004</v>
      </c>
      <c r="J307" s="5">
        <v>66.133333333333297</v>
      </c>
      <c r="K307" s="1" t="s">
        <v>26</v>
      </c>
      <c r="L307" s="1" t="s">
        <v>27</v>
      </c>
      <c r="M307" s="1" t="s">
        <v>28</v>
      </c>
      <c r="N307" s="1" t="s">
        <v>244</v>
      </c>
      <c r="O307" s="1" t="s">
        <v>244</v>
      </c>
      <c r="P307" s="1" t="s">
        <v>251</v>
      </c>
      <c r="Q307" s="1" t="s">
        <v>31</v>
      </c>
    </row>
    <row r="308" spans="1:17" ht="12.75" hidden="1" customHeight="1" x14ac:dyDescent="0.2">
      <c r="A308" s="1" t="s">
        <v>788</v>
      </c>
      <c r="B308" s="1" t="s">
        <v>787</v>
      </c>
      <c r="C308" s="1" t="s">
        <v>24</v>
      </c>
      <c r="D308" s="1" t="s">
        <v>25</v>
      </c>
      <c r="E308" s="3">
        <v>293.25</v>
      </c>
      <c r="F308" s="3">
        <v>377</v>
      </c>
      <c r="G308" s="4">
        <v>22</v>
      </c>
      <c r="H308" s="3">
        <v>221.56200000000001</v>
      </c>
      <c r="I308" s="3">
        <v>71.688000000000002</v>
      </c>
      <c r="J308" s="5">
        <v>24.4460358056266</v>
      </c>
      <c r="K308" s="1" t="s">
        <v>26</v>
      </c>
      <c r="L308" s="1" t="s">
        <v>27</v>
      </c>
      <c r="M308" s="1" t="s">
        <v>28</v>
      </c>
      <c r="N308" s="1" t="s">
        <v>248</v>
      </c>
      <c r="O308" s="1" t="s">
        <v>244</v>
      </c>
      <c r="P308" s="1" t="s">
        <v>284</v>
      </c>
      <c r="Q308" s="1" t="s">
        <v>31</v>
      </c>
    </row>
    <row r="309" spans="1:17" ht="12.75" hidden="1" customHeight="1" x14ac:dyDescent="0.2">
      <c r="A309" s="1" t="s">
        <v>786</v>
      </c>
      <c r="B309" s="1" t="s">
        <v>785</v>
      </c>
      <c r="C309" s="1" t="s">
        <v>24</v>
      </c>
      <c r="D309" s="1" t="s">
        <v>25</v>
      </c>
      <c r="E309" s="3">
        <v>140.25</v>
      </c>
      <c r="F309" s="3">
        <v>187</v>
      </c>
      <c r="G309" s="4">
        <v>25</v>
      </c>
      <c r="H309" s="3">
        <v>63.860399999999998</v>
      </c>
      <c r="I309" s="3">
        <v>76.389600000000002</v>
      </c>
      <c r="J309" s="5">
        <v>54.466737967914398</v>
      </c>
      <c r="K309" s="1" t="s">
        <v>26</v>
      </c>
      <c r="L309" s="1" t="s">
        <v>27</v>
      </c>
      <c r="M309" s="1" t="s">
        <v>28</v>
      </c>
      <c r="N309" s="1" t="s">
        <v>35</v>
      </c>
      <c r="O309" s="1" t="s">
        <v>35</v>
      </c>
      <c r="P309" s="1" t="s">
        <v>284</v>
      </c>
      <c r="Q309" s="1" t="s">
        <v>31</v>
      </c>
    </row>
    <row r="310" spans="1:17" ht="12.75" hidden="1" customHeight="1" x14ac:dyDescent="0.2">
      <c r="A310" s="1" t="s">
        <v>784</v>
      </c>
      <c r="B310" s="1" t="s">
        <v>783</v>
      </c>
      <c r="C310" s="1" t="s">
        <v>24</v>
      </c>
      <c r="D310" s="1" t="s">
        <v>25</v>
      </c>
      <c r="E310" s="3">
        <v>339.15</v>
      </c>
      <c r="F310" s="3">
        <v>436</v>
      </c>
      <c r="G310" s="4">
        <v>22</v>
      </c>
      <c r="H310" s="3">
        <v>147.69385</v>
      </c>
      <c r="I310" s="3">
        <v>191.45615000000001</v>
      </c>
      <c r="J310" s="5">
        <v>56.451761757334502</v>
      </c>
      <c r="K310" s="1" t="s">
        <v>26</v>
      </c>
      <c r="L310" s="1" t="s">
        <v>27</v>
      </c>
      <c r="M310" s="1" t="s">
        <v>28</v>
      </c>
      <c r="N310" s="1" t="s">
        <v>248</v>
      </c>
      <c r="O310" s="1" t="s">
        <v>514</v>
      </c>
      <c r="P310" s="1" t="s">
        <v>384</v>
      </c>
      <c r="Q310" s="1" t="s">
        <v>31</v>
      </c>
    </row>
    <row r="311" spans="1:17" ht="12.75" hidden="1" customHeight="1" x14ac:dyDescent="0.2">
      <c r="A311" s="1" t="s">
        <v>782</v>
      </c>
      <c r="B311" s="1" t="s">
        <v>781</v>
      </c>
      <c r="C311" s="1" t="s">
        <v>24</v>
      </c>
      <c r="D311" s="1" t="s">
        <v>25</v>
      </c>
      <c r="E311" s="3">
        <v>169.15</v>
      </c>
      <c r="F311" s="3">
        <v>217</v>
      </c>
      <c r="G311" s="4">
        <v>22</v>
      </c>
      <c r="H311" s="3">
        <v>57.5</v>
      </c>
      <c r="I311" s="3">
        <v>111.65</v>
      </c>
      <c r="J311" s="5">
        <v>66.006503103754099</v>
      </c>
      <c r="K311" s="1" t="s">
        <v>26</v>
      </c>
      <c r="L311" s="1" t="s">
        <v>27</v>
      </c>
      <c r="M311" s="1" t="s">
        <v>28</v>
      </c>
      <c r="N311" s="1" t="s">
        <v>248</v>
      </c>
      <c r="O311" s="1" t="s">
        <v>514</v>
      </c>
      <c r="P311" s="1" t="s">
        <v>780</v>
      </c>
      <c r="Q311" s="1" t="s">
        <v>31</v>
      </c>
    </row>
    <row r="312" spans="1:17" ht="12.75" hidden="1" customHeight="1" x14ac:dyDescent="0.2">
      <c r="A312" s="1" t="s">
        <v>779</v>
      </c>
      <c r="B312" s="1" t="s">
        <v>778</v>
      </c>
      <c r="C312" s="1" t="s">
        <v>24</v>
      </c>
      <c r="D312" s="1" t="s">
        <v>25</v>
      </c>
      <c r="E312" s="3">
        <v>169.15</v>
      </c>
      <c r="F312" s="3">
        <v>226</v>
      </c>
      <c r="G312" s="4">
        <v>25</v>
      </c>
      <c r="H312" s="3">
        <v>124.50239999999999</v>
      </c>
      <c r="I312" s="3">
        <v>44.647599999999997</v>
      </c>
      <c r="J312" s="5">
        <v>26.395270469997001</v>
      </c>
      <c r="K312" s="1" t="s">
        <v>26</v>
      </c>
      <c r="L312" s="1" t="s">
        <v>27</v>
      </c>
      <c r="M312" s="1" t="s">
        <v>28</v>
      </c>
      <c r="N312" s="1" t="s">
        <v>35</v>
      </c>
      <c r="O312" s="1" t="s">
        <v>35</v>
      </c>
      <c r="P312" s="1" t="s">
        <v>251</v>
      </c>
      <c r="Q312" s="1" t="s">
        <v>31</v>
      </c>
    </row>
    <row r="313" spans="1:17" ht="12.75" hidden="1" customHeight="1" x14ac:dyDescent="0.2">
      <c r="A313" s="1" t="s">
        <v>777</v>
      </c>
      <c r="B313" s="1" t="s">
        <v>776</v>
      </c>
      <c r="C313" s="1" t="s">
        <v>24</v>
      </c>
      <c r="D313" s="1" t="s">
        <v>25</v>
      </c>
      <c r="E313" s="3">
        <v>212.5</v>
      </c>
      <c r="F313" s="3">
        <v>283</v>
      </c>
      <c r="G313" s="4">
        <v>25</v>
      </c>
      <c r="H313" s="3">
        <v>148.608</v>
      </c>
      <c r="I313" s="3">
        <v>63.892000000000003</v>
      </c>
      <c r="J313" s="5">
        <v>30.066823529411799</v>
      </c>
      <c r="K313" s="1" t="s">
        <v>26</v>
      </c>
      <c r="L313" s="1" t="s">
        <v>27</v>
      </c>
      <c r="M313" s="1" t="s">
        <v>28</v>
      </c>
      <c r="N313" s="1" t="s">
        <v>35</v>
      </c>
      <c r="O313" s="1" t="s">
        <v>35</v>
      </c>
      <c r="P313" s="1" t="s">
        <v>251</v>
      </c>
      <c r="Q313" s="1" t="s">
        <v>31</v>
      </c>
    </row>
    <row r="314" spans="1:17" ht="12.75" hidden="1" customHeight="1" x14ac:dyDescent="0.2">
      <c r="A314" s="1" t="s">
        <v>775</v>
      </c>
      <c r="B314" s="1" t="s">
        <v>774</v>
      </c>
      <c r="C314" s="1" t="s">
        <v>24</v>
      </c>
      <c r="D314" s="1" t="s">
        <v>25</v>
      </c>
      <c r="E314" s="3">
        <v>136</v>
      </c>
      <c r="F314" s="3">
        <v>181</v>
      </c>
      <c r="G314" s="4">
        <v>25</v>
      </c>
      <c r="H314" s="3">
        <v>50.230800000000002</v>
      </c>
      <c r="I314" s="3">
        <v>85.769199999999998</v>
      </c>
      <c r="J314" s="5">
        <v>63.065588235294101</v>
      </c>
      <c r="K314" s="1" t="s">
        <v>26</v>
      </c>
      <c r="L314" s="1" t="s">
        <v>27</v>
      </c>
      <c r="M314" s="1" t="s">
        <v>28</v>
      </c>
      <c r="N314" s="1" t="s">
        <v>367</v>
      </c>
      <c r="O314" s="1" t="s">
        <v>244</v>
      </c>
      <c r="P314" s="1" t="s">
        <v>284</v>
      </c>
      <c r="Q314" s="1" t="s">
        <v>31</v>
      </c>
    </row>
    <row r="315" spans="1:17" ht="12.75" hidden="1" customHeight="1" x14ac:dyDescent="0.2">
      <c r="A315" s="1" t="s">
        <v>773</v>
      </c>
      <c r="B315" s="1" t="s">
        <v>772</v>
      </c>
      <c r="C315" s="1" t="s">
        <v>24</v>
      </c>
      <c r="D315" s="1" t="s">
        <v>25</v>
      </c>
      <c r="E315" s="3">
        <v>18.899999999999999</v>
      </c>
      <c r="F315" s="3">
        <v>31</v>
      </c>
      <c r="G315" s="4">
        <v>39</v>
      </c>
      <c r="H315" s="3">
        <v>0.83160000000000001</v>
      </c>
      <c r="I315" s="3">
        <v>18.0684</v>
      </c>
      <c r="J315" s="5">
        <v>95.6</v>
      </c>
      <c r="K315" s="1" t="s">
        <v>26</v>
      </c>
      <c r="L315" s="1" t="s">
        <v>27</v>
      </c>
      <c r="M315" s="1" t="s">
        <v>28</v>
      </c>
      <c r="N315" s="1" t="s">
        <v>771</v>
      </c>
      <c r="O315" s="1" t="s">
        <v>771</v>
      </c>
      <c r="P315" s="1" t="s">
        <v>284</v>
      </c>
      <c r="Q315" s="1" t="s">
        <v>31</v>
      </c>
    </row>
    <row r="316" spans="1:17" ht="12.75" hidden="1" customHeight="1" x14ac:dyDescent="0.2">
      <c r="A316" s="1" t="s">
        <v>770</v>
      </c>
      <c r="B316" s="1" t="s">
        <v>769</v>
      </c>
      <c r="C316" s="1" t="s">
        <v>24</v>
      </c>
      <c r="D316" s="1" t="s">
        <v>25</v>
      </c>
      <c r="E316" s="3">
        <v>126.65</v>
      </c>
      <c r="F316" s="3">
        <v>169</v>
      </c>
      <c r="G316" s="4">
        <v>25</v>
      </c>
      <c r="H316" s="3">
        <v>78.72</v>
      </c>
      <c r="I316" s="3">
        <v>47.93</v>
      </c>
      <c r="J316" s="5">
        <v>37.844453217528603</v>
      </c>
      <c r="K316" s="1" t="s">
        <v>26</v>
      </c>
      <c r="L316" s="1" t="s">
        <v>27</v>
      </c>
      <c r="M316" s="1" t="s">
        <v>28</v>
      </c>
      <c r="N316" s="1" t="s">
        <v>248</v>
      </c>
      <c r="O316" s="1" t="s">
        <v>244</v>
      </c>
      <c r="P316" s="1" t="s">
        <v>251</v>
      </c>
      <c r="Q316" s="1" t="s">
        <v>31</v>
      </c>
    </row>
    <row r="317" spans="1:17" ht="12.75" hidden="1" customHeight="1" x14ac:dyDescent="0.2">
      <c r="A317" s="1" t="s">
        <v>768</v>
      </c>
      <c r="B317" s="1" t="s">
        <v>767</v>
      </c>
      <c r="C317" s="1" t="s">
        <v>24</v>
      </c>
      <c r="D317" s="1" t="s">
        <v>25</v>
      </c>
      <c r="E317" s="3">
        <v>169.15</v>
      </c>
      <c r="F317" s="3">
        <v>226</v>
      </c>
      <c r="G317" s="4">
        <v>25</v>
      </c>
      <c r="H317" s="3">
        <v>89.391599999999997</v>
      </c>
      <c r="I317" s="3">
        <v>79.758399999999995</v>
      </c>
      <c r="J317" s="5">
        <v>47.152468223470301</v>
      </c>
      <c r="K317" s="1" t="s">
        <v>26</v>
      </c>
      <c r="L317" s="1" t="s">
        <v>27</v>
      </c>
      <c r="M317" s="1" t="s">
        <v>28</v>
      </c>
      <c r="N317" s="1" t="s">
        <v>766</v>
      </c>
      <c r="O317" s="1" t="s">
        <v>766</v>
      </c>
      <c r="P317" s="1" t="s">
        <v>251</v>
      </c>
      <c r="Q317" s="1" t="s">
        <v>31</v>
      </c>
    </row>
    <row r="318" spans="1:17" ht="12.75" hidden="1" customHeight="1" x14ac:dyDescent="0.2">
      <c r="A318" s="1" t="s">
        <v>765</v>
      </c>
      <c r="B318" s="1" t="s">
        <v>764</v>
      </c>
      <c r="C318" s="1" t="s">
        <v>24</v>
      </c>
      <c r="D318" s="1" t="s">
        <v>25</v>
      </c>
      <c r="E318" s="3">
        <v>136</v>
      </c>
      <c r="F318" s="3">
        <v>181</v>
      </c>
      <c r="G318" s="4">
        <v>25</v>
      </c>
      <c r="H318" s="3">
        <v>76.765320000000003</v>
      </c>
      <c r="I318" s="3">
        <v>59.234679999999997</v>
      </c>
      <c r="J318" s="5">
        <v>43.554911764705899</v>
      </c>
      <c r="K318" s="1" t="s">
        <v>26</v>
      </c>
      <c r="L318" s="1" t="s">
        <v>27</v>
      </c>
      <c r="M318" s="1" t="s">
        <v>28</v>
      </c>
      <c r="N318" s="1" t="s">
        <v>71</v>
      </c>
      <c r="O318" s="1" t="s">
        <v>763</v>
      </c>
      <c r="P318" s="1" t="s">
        <v>284</v>
      </c>
      <c r="Q318" s="1" t="s">
        <v>31</v>
      </c>
    </row>
    <row r="319" spans="1:17" ht="12.75" hidden="1" customHeight="1" x14ac:dyDescent="0.2">
      <c r="A319" s="1" t="s">
        <v>762</v>
      </c>
      <c r="B319" s="1" t="s">
        <v>761</v>
      </c>
      <c r="C319" s="1" t="s">
        <v>24</v>
      </c>
      <c r="D319" s="1" t="s">
        <v>25</v>
      </c>
      <c r="E319" s="3">
        <v>60.68</v>
      </c>
      <c r="F319" s="3">
        <v>81</v>
      </c>
      <c r="G319" s="4">
        <v>25</v>
      </c>
      <c r="H319" s="3">
        <v>26.287199999999999</v>
      </c>
      <c r="I319" s="3">
        <v>34.392800000000001</v>
      </c>
      <c r="J319" s="5">
        <v>56.678971654581403</v>
      </c>
      <c r="K319" s="1" t="s">
        <v>26</v>
      </c>
      <c r="L319" s="1" t="s">
        <v>27</v>
      </c>
      <c r="M319" s="1" t="s">
        <v>28</v>
      </c>
      <c r="N319" s="1" t="s">
        <v>35</v>
      </c>
      <c r="O319" s="1" t="s">
        <v>35</v>
      </c>
      <c r="P319" s="1" t="s">
        <v>243</v>
      </c>
      <c r="Q319" s="1" t="s">
        <v>31</v>
      </c>
    </row>
    <row r="320" spans="1:17" ht="12.75" hidden="1" customHeight="1" x14ac:dyDescent="0.2">
      <c r="A320" s="1" t="s">
        <v>760</v>
      </c>
      <c r="B320" s="1" t="s">
        <v>759</v>
      </c>
      <c r="C320" s="1" t="s">
        <v>24</v>
      </c>
      <c r="D320" s="1" t="s">
        <v>25</v>
      </c>
      <c r="E320" s="3">
        <v>194.65</v>
      </c>
      <c r="F320" s="3">
        <v>260</v>
      </c>
      <c r="G320" s="4">
        <v>25</v>
      </c>
      <c r="H320" s="3">
        <v>318.60000000000002</v>
      </c>
      <c r="I320" s="3">
        <v>-123.95</v>
      </c>
      <c r="J320" s="5">
        <v>-63.6783971230414</v>
      </c>
      <c r="K320" s="1" t="s">
        <v>26</v>
      </c>
      <c r="L320" s="1" t="s">
        <v>27</v>
      </c>
      <c r="M320" s="1" t="s">
        <v>28</v>
      </c>
      <c r="N320" s="1" t="s">
        <v>35</v>
      </c>
      <c r="O320" s="1" t="s">
        <v>35</v>
      </c>
      <c r="P320" s="1" t="s">
        <v>284</v>
      </c>
      <c r="Q320" s="1" t="s">
        <v>31</v>
      </c>
    </row>
    <row r="321" spans="1:17" ht="12.75" hidden="1" customHeight="1" x14ac:dyDescent="0.2">
      <c r="A321" s="1" t="s">
        <v>758</v>
      </c>
      <c r="B321" s="1" t="s">
        <v>757</v>
      </c>
      <c r="C321" s="1" t="s">
        <v>24</v>
      </c>
      <c r="D321" s="1" t="s">
        <v>25</v>
      </c>
      <c r="E321" s="3">
        <v>266.5</v>
      </c>
      <c r="F321" s="3">
        <v>358</v>
      </c>
      <c r="G321" s="4">
        <v>26</v>
      </c>
      <c r="H321" s="3">
        <v>17.215199999999999</v>
      </c>
      <c r="I321" s="3">
        <v>249.28479999999999</v>
      </c>
      <c r="J321" s="5">
        <v>93.540262664165098</v>
      </c>
      <c r="K321" s="1" t="s">
        <v>26</v>
      </c>
      <c r="L321" s="1" t="s">
        <v>27</v>
      </c>
      <c r="M321" s="1" t="s">
        <v>28</v>
      </c>
      <c r="N321" s="1" t="s">
        <v>35</v>
      </c>
      <c r="O321" s="1" t="s">
        <v>35</v>
      </c>
      <c r="P321" s="1" t="s">
        <v>243</v>
      </c>
      <c r="Q321" s="1" t="s">
        <v>31</v>
      </c>
    </row>
    <row r="322" spans="1:17" ht="12.75" hidden="1" customHeight="1" x14ac:dyDescent="0.2">
      <c r="A322" s="1" t="s">
        <v>756</v>
      </c>
      <c r="B322" s="1" t="s">
        <v>755</v>
      </c>
      <c r="C322" s="1" t="s">
        <v>24</v>
      </c>
      <c r="D322" s="1" t="s">
        <v>25</v>
      </c>
      <c r="E322" s="3">
        <v>1804</v>
      </c>
      <c r="F322" s="3">
        <v>2420</v>
      </c>
      <c r="G322" s="4">
        <v>25</v>
      </c>
      <c r="H322" s="3">
        <v>825.17399999999998</v>
      </c>
      <c r="I322" s="3">
        <v>978.82600000000002</v>
      </c>
      <c r="J322" s="5">
        <v>54.2586474501109</v>
      </c>
      <c r="K322" s="1" t="s">
        <v>26</v>
      </c>
      <c r="L322" s="1" t="s">
        <v>27</v>
      </c>
      <c r="M322" s="1" t="s">
        <v>28</v>
      </c>
      <c r="N322" s="1" t="s">
        <v>35</v>
      </c>
      <c r="O322" s="1" t="s">
        <v>35</v>
      </c>
      <c r="P322" s="1" t="s">
        <v>243</v>
      </c>
      <c r="Q322" s="1" t="s">
        <v>31</v>
      </c>
    </row>
    <row r="323" spans="1:17" ht="12.75" hidden="1" customHeight="1" x14ac:dyDescent="0.2">
      <c r="A323" s="1" t="s">
        <v>754</v>
      </c>
      <c r="B323" s="1" t="s">
        <v>753</v>
      </c>
      <c r="C323" s="1" t="s">
        <v>24</v>
      </c>
      <c r="D323" s="1" t="s">
        <v>25</v>
      </c>
      <c r="E323" s="3">
        <v>33.619999999999997</v>
      </c>
      <c r="F323" s="3">
        <v>0</v>
      </c>
      <c r="G323" s="4">
        <v>0</v>
      </c>
      <c r="H323" s="3">
        <v>14.2128</v>
      </c>
      <c r="I323" s="3">
        <v>19.4072</v>
      </c>
      <c r="J323" s="5">
        <v>57.725163593099403</v>
      </c>
      <c r="K323" s="1" t="s">
        <v>26</v>
      </c>
      <c r="L323" s="1" t="s">
        <v>34</v>
      </c>
      <c r="M323" s="1" t="s">
        <v>28</v>
      </c>
      <c r="N323" s="1" t="s">
        <v>501</v>
      </c>
      <c r="O323" s="1" t="s">
        <v>501</v>
      </c>
      <c r="P323" s="1" t="s">
        <v>596</v>
      </c>
      <c r="Q323" s="1" t="s">
        <v>31</v>
      </c>
    </row>
    <row r="324" spans="1:17" ht="12.75" hidden="1" customHeight="1" x14ac:dyDescent="0.2">
      <c r="A324" s="1" t="s">
        <v>752</v>
      </c>
      <c r="B324" s="1" t="s">
        <v>751</v>
      </c>
      <c r="C324" s="1" t="s">
        <v>24</v>
      </c>
      <c r="D324" s="1" t="s">
        <v>25</v>
      </c>
      <c r="E324" s="3">
        <v>129.15</v>
      </c>
      <c r="F324" s="3">
        <v>173</v>
      </c>
      <c r="G324" s="4">
        <v>25</v>
      </c>
      <c r="H324" s="3">
        <v>71.441999999999993</v>
      </c>
      <c r="I324" s="3">
        <v>57.707999999999998</v>
      </c>
      <c r="J324" s="5">
        <v>44.682926829268297</v>
      </c>
      <c r="K324" s="1" t="s">
        <v>26</v>
      </c>
      <c r="L324" s="1" t="s">
        <v>27</v>
      </c>
      <c r="M324" s="1" t="s">
        <v>28</v>
      </c>
      <c r="N324" s="1" t="s">
        <v>175</v>
      </c>
      <c r="O324" s="1" t="s">
        <v>175</v>
      </c>
      <c r="P324" s="1" t="s">
        <v>208</v>
      </c>
      <c r="Q324" s="1" t="s">
        <v>31</v>
      </c>
    </row>
    <row r="325" spans="1:17" ht="12.75" hidden="1" customHeight="1" x14ac:dyDescent="0.2">
      <c r="A325" s="1" t="s">
        <v>750</v>
      </c>
      <c r="B325" s="1" t="s">
        <v>749</v>
      </c>
      <c r="C325" s="1" t="s">
        <v>24</v>
      </c>
      <c r="D325" s="1" t="s">
        <v>25</v>
      </c>
      <c r="E325" s="3">
        <v>28.7</v>
      </c>
      <c r="F325" s="3">
        <v>40</v>
      </c>
      <c r="G325" s="4">
        <v>28</v>
      </c>
      <c r="H325" s="3">
        <v>19.807200000000002</v>
      </c>
      <c r="I325" s="3">
        <v>8.8927999999999994</v>
      </c>
      <c r="J325" s="5">
        <v>30.9853658536585</v>
      </c>
      <c r="K325" s="1" t="s">
        <v>26</v>
      </c>
      <c r="L325" s="1" t="s">
        <v>27</v>
      </c>
      <c r="M325" s="1" t="s">
        <v>28</v>
      </c>
      <c r="N325" s="1" t="s">
        <v>35</v>
      </c>
      <c r="O325" s="1" t="s">
        <v>35</v>
      </c>
      <c r="P325" s="1" t="s">
        <v>265</v>
      </c>
      <c r="Q325" s="1" t="s">
        <v>31</v>
      </c>
    </row>
    <row r="326" spans="1:17" ht="12.75" hidden="1" customHeight="1" x14ac:dyDescent="0.2">
      <c r="A326" s="1" t="s">
        <v>748</v>
      </c>
      <c r="B326" s="1" t="s">
        <v>747</v>
      </c>
      <c r="C326" s="1" t="s">
        <v>24</v>
      </c>
      <c r="D326" s="1" t="s">
        <v>25</v>
      </c>
      <c r="E326" s="3">
        <v>499</v>
      </c>
      <c r="F326" s="3">
        <v>519</v>
      </c>
      <c r="G326" s="4">
        <v>4</v>
      </c>
      <c r="H326" s="3">
        <v>4.8600000000000003</v>
      </c>
      <c r="I326" s="3">
        <v>494.14</v>
      </c>
      <c r="J326" s="5">
        <v>99.026052104208404</v>
      </c>
      <c r="K326" s="1" t="s">
        <v>26</v>
      </c>
      <c r="L326" s="1" t="s">
        <v>27</v>
      </c>
      <c r="M326" s="1" t="s">
        <v>28</v>
      </c>
      <c r="N326" s="1" t="s">
        <v>116</v>
      </c>
      <c r="O326" s="1" t="s">
        <v>703</v>
      </c>
      <c r="P326" s="1" t="s">
        <v>116</v>
      </c>
      <c r="Q326" s="1" t="s">
        <v>31</v>
      </c>
    </row>
    <row r="327" spans="1:17" ht="12.75" hidden="1" customHeight="1" x14ac:dyDescent="0.2">
      <c r="A327" s="1" t="s">
        <v>746</v>
      </c>
      <c r="B327" s="1" t="s">
        <v>745</v>
      </c>
      <c r="C327" s="1" t="s">
        <v>24</v>
      </c>
      <c r="D327" s="1" t="s">
        <v>25</v>
      </c>
      <c r="E327" s="3">
        <v>799</v>
      </c>
      <c r="F327" s="3">
        <v>831</v>
      </c>
      <c r="G327" s="4">
        <v>4</v>
      </c>
      <c r="H327" s="3">
        <v>3.24</v>
      </c>
      <c r="I327" s="3">
        <v>795.76</v>
      </c>
      <c r="J327" s="5">
        <v>99.594493116395498</v>
      </c>
      <c r="K327" s="1" t="s">
        <v>26</v>
      </c>
      <c r="L327" s="1" t="s">
        <v>27</v>
      </c>
      <c r="M327" s="1" t="s">
        <v>28</v>
      </c>
      <c r="N327" s="1" t="s">
        <v>116</v>
      </c>
      <c r="O327" s="1" t="s">
        <v>703</v>
      </c>
      <c r="P327" s="1" t="s">
        <v>116</v>
      </c>
      <c r="Q327" s="1" t="s">
        <v>31</v>
      </c>
    </row>
    <row r="328" spans="1:17" ht="12.75" hidden="1" customHeight="1" x14ac:dyDescent="0.2">
      <c r="A328" s="1" t="s">
        <v>744</v>
      </c>
      <c r="B328" s="1" t="s">
        <v>743</v>
      </c>
      <c r="C328" s="1" t="s">
        <v>24</v>
      </c>
      <c r="D328" s="1" t="s">
        <v>25</v>
      </c>
      <c r="E328" s="3">
        <v>75</v>
      </c>
      <c r="F328" s="3">
        <v>78</v>
      </c>
      <c r="G328" s="4">
        <v>4</v>
      </c>
      <c r="H328" s="3">
        <v>3.24</v>
      </c>
      <c r="I328" s="3">
        <v>71.760000000000005</v>
      </c>
      <c r="J328" s="5">
        <v>95.68</v>
      </c>
      <c r="K328" s="1" t="s">
        <v>26</v>
      </c>
      <c r="L328" s="1" t="s">
        <v>27</v>
      </c>
      <c r="M328" s="1" t="s">
        <v>28</v>
      </c>
      <c r="N328" s="1" t="s">
        <v>116</v>
      </c>
      <c r="O328" s="1" t="s">
        <v>703</v>
      </c>
      <c r="P328" s="1" t="s">
        <v>116</v>
      </c>
      <c r="Q328" s="1" t="s">
        <v>31</v>
      </c>
    </row>
    <row r="329" spans="1:17" ht="12.75" hidden="1" customHeight="1" x14ac:dyDescent="0.2">
      <c r="A329" s="1" t="s">
        <v>742</v>
      </c>
      <c r="B329" s="1" t="s">
        <v>741</v>
      </c>
      <c r="C329" s="1" t="s">
        <v>24</v>
      </c>
      <c r="D329" s="1" t="s">
        <v>25</v>
      </c>
      <c r="E329" s="3">
        <v>559</v>
      </c>
      <c r="F329" s="3">
        <v>633</v>
      </c>
      <c r="G329" s="4">
        <v>12</v>
      </c>
      <c r="H329" s="3">
        <v>3.24</v>
      </c>
      <c r="I329" s="3">
        <v>555.76</v>
      </c>
      <c r="J329" s="5">
        <v>99.420393559928399</v>
      </c>
      <c r="K329" s="1" t="s">
        <v>26</v>
      </c>
      <c r="L329" s="1" t="s">
        <v>27</v>
      </c>
      <c r="M329" s="1" t="s">
        <v>28</v>
      </c>
      <c r="N329" s="1" t="s">
        <v>116</v>
      </c>
      <c r="O329" s="1" t="s">
        <v>703</v>
      </c>
      <c r="P329" s="1" t="s">
        <v>116</v>
      </c>
      <c r="Q329" s="1" t="s">
        <v>31</v>
      </c>
    </row>
    <row r="330" spans="1:17" ht="12.75" hidden="1" customHeight="1" x14ac:dyDescent="0.2">
      <c r="A330" s="1" t="s">
        <v>740</v>
      </c>
      <c r="B330" s="1" t="s">
        <v>739</v>
      </c>
      <c r="C330" s="1" t="s">
        <v>24</v>
      </c>
      <c r="D330" s="1" t="s">
        <v>25</v>
      </c>
      <c r="E330" s="3">
        <v>899</v>
      </c>
      <c r="F330" s="3">
        <v>831</v>
      </c>
      <c r="G330" s="4">
        <v>-8</v>
      </c>
      <c r="H330" s="3">
        <v>3.24</v>
      </c>
      <c r="I330" s="3">
        <v>895.76</v>
      </c>
      <c r="J330" s="5">
        <v>99.639599555061196</v>
      </c>
      <c r="K330" s="1" t="s">
        <v>26</v>
      </c>
      <c r="L330" s="1" t="s">
        <v>27</v>
      </c>
      <c r="M330" s="1" t="s">
        <v>28</v>
      </c>
      <c r="N330" s="1" t="s">
        <v>116</v>
      </c>
      <c r="O330" s="1" t="s">
        <v>703</v>
      </c>
      <c r="P330" s="1" t="s">
        <v>116</v>
      </c>
      <c r="Q330" s="1" t="s">
        <v>31</v>
      </c>
    </row>
    <row r="331" spans="1:17" ht="12.75" hidden="1" customHeight="1" x14ac:dyDescent="0.2">
      <c r="A331" s="1" t="s">
        <v>738</v>
      </c>
      <c r="B331" s="1" t="s">
        <v>737</v>
      </c>
      <c r="C331" s="1" t="s">
        <v>24</v>
      </c>
      <c r="D331" s="1" t="s">
        <v>25</v>
      </c>
      <c r="E331" s="3">
        <v>85</v>
      </c>
      <c r="F331" s="3">
        <v>88</v>
      </c>
      <c r="G331" s="4">
        <v>3</v>
      </c>
      <c r="H331" s="3">
        <v>3.24</v>
      </c>
      <c r="I331" s="3">
        <v>81.760000000000005</v>
      </c>
      <c r="J331" s="5">
        <v>96.188235294117703</v>
      </c>
      <c r="K331" s="1" t="s">
        <v>26</v>
      </c>
      <c r="L331" s="1" t="s">
        <v>27</v>
      </c>
      <c r="M331" s="1" t="s">
        <v>28</v>
      </c>
      <c r="N331" s="1" t="s">
        <v>116</v>
      </c>
      <c r="O331" s="1" t="s">
        <v>703</v>
      </c>
      <c r="P331" s="1" t="s">
        <v>116</v>
      </c>
      <c r="Q331" s="1" t="s">
        <v>31</v>
      </c>
    </row>
    <row r="332" spans="1:17" ht="12.75" hidden="1" customHeight="1" x14ac:dyDescent="0.2">
      <c r="A332" s="1" t="s">
        <v>736</v>
      </c>
      <c r="B332" s="1" t="s">
        <v>735</v>
      </c>
      <c r="C332" s="1" t="s">
        <v>24</v>
      </c>
      <c r="D332" s="1" t="s">
        <v>25</v>
      </c>
      <c r="E332" s="3">
        <v>119</v>
      </c>
      <c r="F332" s="3">
        <v>124</v>
      </c>
      <c r="G332" s="4">
        <v>4</v>
      </c>
      <c r="H332" s="3">
        <v>3.24</v>
      </c>
      <c r="I332" s="3">
        <v>115.76</v>
      </c>
      <c r="J332" s="5">
        <v>97.277310924369701</v>
      </c>
      <c r="K332" s="1" t="s">
        <v>26</v>
      </c>
      <c r="L332" s="1" t="s">
        <v>27</v>
      </c>
      <c r="M332" s="1" t="s">
        <v>28</v>
      </c>
      <c r="N332" s="1" t="s">
        <v>116</v>
      </c>
      <c r="O332" s="1" t="s">
        <v>703</v>
      </c>
      <c r="P332" s="1" t="s">
        <v>116</v>
      </c>
      <c r="Q332" s="1" t="s">
        <v>31</v>
      </c>
    </row>
    <row r="333" spans="1:17" ht="12.75" hidden="1" customHeight="1" x14ac:dyDescent="0.2">
      <c r="A333" s="1" t="s">
        <v>734</v>
      </c>
      <c r="B333" s="1" t="s">
        <v>733</v>
      </c>
      <c r="C333" s="1" t="s">
        <v>24</v>
      </c>
      <c r="D333" s="1" t="s">
        <v>25</v>
      </c>
      <c r="E333" s="3">
        <v>219</v>
      </c>
      <c r="F333" s="3">
        <v>228</v>
      </c>
      <c r="G333" s="4">
        <v>4</v>
      </c>
      <c r="H333" s="3">
        <v>3.24</v>
      </c>
      <c r="I333" s="3">
        <v>215.76</v>
      </c>
      <c r="J333" s="5">
        <v>98.520547945205493</v>
      </c>
      <c r="K333" s="1" t="s">
        <v>26</v>
      </c>
      <c r="L333" s="1" t="s">
        <v>27</v>
      </c>
      <c r="M333" s="1" t="s">
        <v>28</v>
      </c>
      <c r="N333" s="1" t="s">
        <v>116</v>
      </c>
      <c r="O333" s="1" t="s">
        <v>703</v>
      </c>
      <c r="P333" s="1" t="s">
        <v>116</v>
      </c>
      <c r="Q333" s="1" t="s">
        <v>31</v>
      </c>
    </row>
    <row r="334" spans="1:17" ht="12.75" hidden="1" customHeight="1" x14ac:dyDescent="0.2">
      <c r="A334" s="1" t="s">
        <v>732</v>
      </c>
      <c r="B334" s="1" t="s">
        <v>731</v>
      </c>
      <c r="C334" s="1" t="s">
        <v>24</v>
      </c>
      <c r="D334" s="1" t="s">
        <v>25</v>
      </c>
      <c r="E334" s="3">
        <v>25</v>
      </c>
      <c r="F334" s="3">
        <v>26</v>
      </c>
      <c r="G334" s="4">
        <v>4</v>
      </c>
      <c r="H334" s="3">
        <v>3.24</v>
      </c>
      <c r="I334" s="3">
        <v>21.76</v>
      </c>
      <c r="J334" s="5">
        <v>87.04</v>
      </c>
      <c r="K334" s="1" t="s">
        <v>26</v>
      </c>
      <c r="L334" s="1" t="s">
        <v>27</v>
      </c>
      <c r="M334" s="1" t="s">
        <v>28</v>
      </c>
      <c r="N334" s="1" t="s">
        <v>116</v>
      </c>
      <c r="O334" s="1" t="s">
        <v>703</v>
      </c>
      <c r="P334" s="1" t="s">
        <v>116</v>
      </c>
      <c r="Q334" s="1" t="s">
        <v>31</v>
      </c>
    </row>
    <row r="335" spans="1:17" ht="12.75" hidden="1" customHeight="1" x14ac:dyDescent="0.2">
      <c r="A335" s="1" t="s">
        <v>730</v>
      </c>
      <c r="B335" s="1" t="s">
        <v>729</v>
      </c>
      <c r="C335" s="1" t="s">
        <v>24</v>
      </c>
      <c r="D335" s="1" t="s">
        <v>25</v>
      </c>
      <c r="E335" s="3">
        <v>199</v>
      </c>
      <c r="F335" s="3">
        <v>207</v>
      </c>
      <c r="G335" s="4">
        <v>4</v>
      </c>
      <c r="H335" s="3">
        <v>3.24</v>
      </c>
      <c r="I335" s="3">
        <v>195.76</v>
      </c>
      <c r="J335" s="5">
        <v>98.371859296482398</v>
      </c>
      <c r="K335" s="1" t="s">
        <v>26</v>
      </c>
      <c r="L335" s="1" t="s">
        <v>27</v>
      </c>
      <c r="M335" s="1" t="s">
        <v>28</v>
      </c>
      <c r="N335" s="1" t="s">
        <v>116</v>
      </c>
      <c r="O335" s="1" t="s">
        <v>722</v>
      </c>
      <c r="P335" s="1" t="s">
        <v>116</v>
      </c>
      <c r="Q335" s="1" t="s">
        <v>31</v>
      </c>
    </row>
    <row r="336" spans="1:17" ht="12.75" hidden="1" customHeight="1" x14ac:dyDescent="0.2">
      <c r="A336" s="1" t="s">
        <v>728</v>
      </c>
      <c r="B336" s="1" t="s">
        <v>727</v>
      </c>
      <c r="C336" s="1" t="s">
        <v>24</v>
      </c>
      <c r="D336" s="1" t="s">
        <v>25</v>
      </c>
      <c r="E336" s="3">
        <v>499</v>
      </c>
      <c r="F336" s="3">
        <v>519</v>
      </c>
      <c r="G336" s="4">
        <v>4</v>
      </c>
      <c r="H336" s="3">
        <v>3.24</v>
      </c>
      <c r="I336" s="3">
        <v>495.76</v>
      </c>
      <c r="J336" s="5">
        <v>99.350701402805598</v>
      </c>
      <c r="K336" s="1" t="s">
        <v>26</v>
      </c>
      <c r="L336" s="1" t="s">
        <v>27</v>
      </c>
      <c r="M336" s="1" t="s">
        <v>28</v>
      </c>
      <c r="N336" s="1" t="s">
        <v>116</v>
      </c>
      <c r="O336" s="1" t="s">
        <v>722</v>
      </c>
      <c r="P336" s="1" t="s">
        <v>116</v>
      </c>
      <c r="Q336" s="1" t="s">
        <v>31</v>
      </c>
    </row>
    <row r="337" spans="1:17" ht="12.75" hidden="1" customHeight="1" x14ac:dyDescent="0.2">
      <c r="A337" s="1" t="s">
        <v>726</v>
      </c>
      <c r="B337" s="1" t="s">
        <v>725</v>
      </c>
      <c r="C337" s="1" t="s">
        <v>24</v>
      </c>
      <c r="D337" s="1" t="s">
        <v>25</v>
      </c>
      <c r="E337" s="3">
        <v>99</v>
      </c>
      <c r="F337" s="3">
        <v>103</v>
      </c>
      <c r="G337" s="4">
        <v>4</v>
      </c>
      <c r="H337" s="3">
        <v>3.24</v>
      </c>
      <c r="I337" s="3">
        <v>95.76</v>
      </c>
      <c r="J337" s="5">
        <v>96.727272727272705</v>
      </c>
      <c r="K337" s="1" t="s">
        <v>26</v>
      </c>
      <c r="L337" s="1" t="s">
        <v>27</v>
      </c>
      <c r="M337" s="1" t="s">
        <v>28</v>
      </c>
      <c r="N337" s="1" t="s">
        <v>116</v>
      </c>
      <c r="O337" s="1" t="s">
        <v>722</v>
      </c>
      <c r="P337" s="1" t="s">
        <v>116</v>
      </c>
      <c r="Q337" s="1" t="s">
        <v>31</v>
      </c>
    </row>
    <row r="338" spans="1:17" ht="12.75" hidden="1" customHeight="1" x14ac:dyDescent="0.2">
      <c r="A338" s="1" t="s">
        <v>724</v>
      </c>
      <c r="B338" s="1" t="s">
        <v>723</v>
      </c>
      <c r="C338" s="1" t="s">
        <v>24</v>
      </c>
      <c r="D338" s="1" t="s">
        <v>25</v>
      </c>
      <c r="E338" s="3">
        <v>399</v>
      </c>
      <c r="F338" s="3">
        <v>259</v>
      </c>
      <c r="G338" s="4">
        <v>-54</v>
      </c>
      <c r="H338" s="3">
        <v>3.24</v>
      </c>
      <c r="I338" s="3">
        <v>395.76</v>
      </c>
      <c r="J338" s="5">
        <v>99.187969924811995</v>
      </c>
      <c r="K338" s="1" t="s">
        <v>26</v>
      </c>
      <c r="L338" s="1" t="s">
        <v>27</v>
      </c>
      <c r="M338" s="1" t="s">
        <v>28</v>
      </c>
      <c r="N338" s="1" t="s">
        <v>116</v>
      </c>
      <c r="O338" s="1" t="s">
        <v>722</v>
      </c>
      <c r="P338" s="1" t="s">
        <v>116</v>
      </c>
      <c r="Q338" s="1" t="s">
        <v>31</v>
      </c>
    </row>
    <row r="339" spans="1:17" ht="12.75" hidden="1" customHeight="1" x14ac:dyDescent="0.2">
      <c r="A339" s="1" t="s">
        <v>721</v>
      </c>
      <c r="B339" s="1" t="s">
        <v>720</v>
      </c>
      <c r="C339" s="1" t="s">
        <v>24</v>
      </c>
      <c r="D339" s="1" t="s">
        <v>25</v>
      </c>
      <c r="E339" s="3">
        <v>499</v>
      </c>
      <c r="F339" s="3">
        <v>519</v>
      </c>
      <c r="G339" s="4">
        <v>4</v>
      </c>
      <c r="H339" s="3">
        <v>3.24</v>
      </c>
      <c r="I339" s="3">
        <v>495.76</v>
      </c>
      <c r="J339" s="5">
        <v>99.350701402805598</v>
      </c>
      <c r="K339" s="1" t="s">
        <v>26</v>
      </c>
      <c r="L339" s="1" t="s">
        <v>27</v>
      </c>
      <c r="M339" s="1" t="s">
        <v>28</v>
      </c>
      <c r="N339" s="1" t="s">
        <v>116</v>
      </c>
      <c r="O339" s="1" t="s">
        <v>703</v>
      </c>
      <c r="P339" s="1" t="s">
        <v>116</v>
      </c>
      <c r="Q339" s="1" t="s">
        <v>31</v>
      </c>
    </row>
    <row r="340" spans="1:17" ht="12.75" hidden="1" customHeight="1" x14ac:dyDescent="0.2">
      <c r="A340" s="1" t="s">
        <v>719</v>
      </c>
      <c r="B340" s="1" t="s">
        <v>718</v>
      </c>
      <c r="C340" s="1" t="s">
        <v>24</v>
      </c>
      <c r="D340" s="1" t="s">
        <v>25</v>
      </c>
      <c r="E340" s="3">
        <v>799</v>
      </c>
      <c r="F340" s="3">
        <v>831</v>
      </c>
      <c r="G340" s="4">
        <v>4</v>
      </c>
      <c r="H340" s="3">
        <v>3.24</v>
      </c>
      <c r="I340" s="3">
        <v>795.76</v>
      </c>
      <c r="J340" s="5">
        <v>99.594493116395498</v>
      </c>
      <c r="K340" s="1" t="s">
        <v>26</v>
      </c>
      <c r="L340" s="1" t="s">
        <v>27</v>
      </c>
      <c r="M340" s="1" t="s">
        <v>28</v>
      </c>
      <c r="N340" s="1" t="s">
        <v>116</v>
      </c>
      <c r="O340" s="1" t="s">
        <v>703</v>
      </c>
      <c r="P340" s="1" t="s">
        <v>116</v>
      </c>
      <c r="Q340" s="1" t="s">
        <v>31</v>
      </c>
    </row>
    <row r="341" spans="1:17" ht="12.75" hidden="1" customHeight="1" x14ac:dyDescent="0.2">
      <c r="A341" s="1" t="s">
        <v>717</v>
      </c>
      <c r="B341" s="1" t="s">
        <v>716</v>
      </c>
      <c r="C341" s="1" t="s">
        <v>24</v>
      </c>
      <c r="D341" s="1" t="s">
        <v>25</v>
      </c>
      <c r="E341" s="3">
        <v>75</v>
      </c>
      <c r="F341" s="3">
        <v>78</v>
      </c>
      <c r="G341" s="4">
        <v>4</v>
      </c>
      <c r="H341" s="3">
        <v>3.24</v>
      </c>
      <c r="I341" s="3">
        <v>71.760000000000005</v>
      </c>
      <c r="J341" s="5">
        <v>95.68</v>
      </c>
      <c r="K341" s="1" t="s">
        <v>26</v>
      </c>
      <c r="L341" s="1" t="s">
        <v>27</v>
      </c>
      <c r="M341" s="1" t="s">
        <v>28</v>
      </c>
      <c r="N341" s="1" t="s">
        <v>116</v>
      </c>
      <c r="O341" s="1" t="s">
        <v>703</v>
      </c>
      <c r="P341" s="1" t="s">
        <v>116</v>
      </c>
      <c r="Q341" s="1" t="s">
        <v>31</v>
      </c>
    </row>
    <row r="342" spans="1:17" ht="12.75" hidden="1" customHeight="1" x14ac:dyDescent="0.2">
      <c r="A342" s="1" t="s">
        <v>715</v>
      </c>
      <c r="B342" s="1" t="s">
        <v>714</v>
      </c>
      <c r="C342" s="1" t="s">
        <v>24</v>
      </c>
      <c r="D342" s="1" t="s">
        <v>25</v>
      </c>
      <c r="E342" s="3">
        <v>559</v>
      </c>
      <c r="F342" s="3">
        <v>581</v>
      </c>
      <c r="G342" s="4">
        <v>4</v>
      </c>
      <c r="H342" s="3">
        <v>3.24</v>
      </c>
      <c r="I342" s="3">
        <v>555.76</v>
      </c>
      <c r="J342" s="5">
        <v>99.420393559928399</v>
      </c>
      <c r="K342" s="1" t="s">
        <v>26</v>
      </c>
      <c r="L342" s="1" t="s">
        <v>27</v>
      </c>
      <c r="M342" s="1" t="s">
        <v>28</v>
      </c>
      <c r="N342" s="1" t="s">
        <v>116</v>
      </c>
      <c r="O342" s="1" t="s">
        <v>703</v>
      </c>
      <c r="P342" s="1" t="s">
        <v>116</v>
      </c>
      <c r="Q342" s="1" t="s">
        <v>31</v>
      </c>
    </row>
    <row r="343" spans="1:17" ht="12.75" hidden="1" customHeight="1" x14ac:dyDescent="0.2">
      <c r="A343" s="1" t="s">
        <v>713</v>
      </c>
      <c r="B343" s="1" t="s">
        <v>712</v>
      </c>
      <c r="C343" s="1" t="s">
        <v>24</v>
      </c>
      <c r="D343" s="1" t="s">
        <v>25</v>
      </c>
      <c r="E343" s="3">
        <v>899</v>
      </c>
      <c r="F343" s="3">
        <v>935</v>
      </c>
      <c r="G343" s="4">
        <v>4</v>
      </c>
      <c r="H343" s="3">
        <v>4.8600000000000003</v>
      </c>
      <c r="I343" s="3">
        <v>894.14</v>
      </c>
      <c r="J343" s="5">
        <v>99.459399332591801</v>
      </c>
      <c r="K343" s="1" t="s">
        <v>26</v>
      </c>
      <c r="L343" s="1" t="s">
        <v>27</v>
      </c>
      <c r="M343" s="1" t="s">
        <v>28</v>
      </c>
      <c r="N343" s="1" t="s">
        <v>116</v>
      </c>
      <c r="O343" s="1" t="s">
        <v>703</v>
      </c>
      <c r="P343" s="1" t="s">
        <v>116</v>
      </c>
      <c r="Q343" s="1" t="s">
        <v>31</v>
      </c>
    </row>
    <row r="344" spans="1:17" ht="12.75" hidden="1" customHeight="1" x14ac:dyDescent="0.2">
      <c r="A344" s="1" t="s">
        <v>711</v>
      </c>
      <c r="B344" s="1" t="s">
        <v>710</v>
      </c>
      <c r="C344" s="1" t="s">
        <v>24</v>
      </c>
      <c r="D344" s="1" t="s">
        <v>25</v>
      </c>
      <c r="E344" s="3">
        <v>85</v>
      </c>
      <c r="F344" s="3">
        <v>88</v>
      </c>
      <c r="G344" s="4">
        <v>3</v>
      </c>
      <c r="H344" s="3">
        <v>4.8600000000000003</v>
      </c>
      <c r="I344" s="3">
        <v>80.14</v>
      </c>
      <c r="J344" s="5">
        <v>94.282352941176498</v>
      </c>
      <c r="K344" s="1" t="s">
        <v>26</v>
      </c>
      <c r="L344" s="1" t="s">
        <v>27</v>
      </c>
      <c r="M344" s="1" t="s">
        <v>28</v>
      </c>
      <c r="N344" s="1" t="s">
        <v>116</v>
      </c>
      <c r="O344" s="1" t="s">
        <v>703</v>
      </c>
      <c r="P344" s="1" t="s">
        <v>116</v>
      </c>
      <c r="Q344" s="1" t="s">
        <v>31</v>
      </c>
    </row>
    <row r="345" spans="1:17" ht="12.75" hidden="1" customHeight="1" x14ac:dyDescent="0.2">
      <c r="A345" s="1" t="s">
        <v>709</v>
      </c>
      <c r="B345" s="1" t="s">
        <v>708</v>
      </c>
      <c r="C345" s="1" t="s">
        <v>24</v>
      </c>
      <c r="D345" s="1" t="s">
        <v>25</v>
      </c>
      <c r="E345" s="3">
        <v>119</v>
      </c>
      <c r="F345" s="3">
        <v>124</v>
      </c>
      <c r="G345" s="4">
        <v>4</v>
      </c>
      <c r="H345" s="3">
        <v>4.8600000000000003</v>
      </c>
      <c r="I345" s="3">
        <v>114.14</v>
      </c>
      <c r="J345" s="5">
        <v>95.915966386554601</v>
      </c>
      <c r="K345" s="1" t="s">
        <v>26</v>
      </c>
      <c r="L345" s="1" t="s">
        <v>27</v>
      </c>
      <c r="M345" s="1" t="s">
        <v>28</v>
      </c>
      <c r="N345" s="1" t="s">
        <v>116</v>
      </c>
      <c r="O345" s="1" t="s">
        <v>703</v>
      </c>
      <c r="P345" s="1" t="s">
        <v>116</v>
      </c>
      <c r="Q345" s="1" t="s">
        <v>31</v>
      </c>
    </row>
    <row r="346" spans="1:17" ht="12.75" hidden="1" customHeight="1" x14ac:dyDescent="0.2">
      <c r="A346" s="1" t="s">
        <v>707</v>
      </c>
      <c r="B346" s="1" t="s">
        <v>706</v>
      </c>
      <c r="C346" s="1" t="s">
        <v>24</v>
      </c>
      <c r="D346" s="1" t="s">
        <v>25</v>
      </c>
      <c r="E346" s="3">
        <v>219</v>
      </c>
      <c r="F346" s="3">
        <v>228</v>
      </c>
      <c r="G346" s="4">
        <v>4</v>
      </c>
      <c r="H346" s="3">
        <v>3.24</v>
      </c>
      <c r="I346" s="3">
        <v>215.76</v>
      </c>
      <c r="J346" s="5">
        <v>98.520547945205493</v>
      </c>
      <c r="K346" s="1" t="s">
        <v>26</v>
      </c>
      <c r="L346" s="1" t="s">
        <v>27</v>
      </c>
      <c r="M346" s="1" t="s">
        <v>28</v>
      </c>
      <c r="N346" s="1" t="s">
        <v>116</v>
      </c>
      <c r="O346" s="1" t="s">
        <v>703</v>
      </c>
      <c r="P346" s="1" t="s">
        <v>116</v>
      </c>
      <c r="Q346" s="1" t="s">
        <v>31</v>
      </c>
    </row>
    <row r="347" spans="1:17" ht="12.75" hidden="1" customHeight="1" x14ac:dyDescent="0.2">
      <c r="A347" s="1" t="s">
        <v>705</v>
      </c>
      <c r="B347" s="1" t="s">
        <v>704</v>
      </c>
      <c r="C347" s="1" t="s">
        <v>24</v>
      </c>
      <c r="D347" s="1" t="s">
        <v>25</v>
      </c>
      <c r="E347" s="3">
        <v>25</v>
      </c>
      <c r="F347" s="3">
        <v>27</v>
      </c>
      <c r="G347" s="4">
        <v>7</v>
      </c>
      <c r="H347" s="3">
        <v>5.4</v>
      </c>
      <c r="I347" s="3">
        <v>19.600000000000001</v>
      </c>
      <c r="J347" s="5">
        <v>78.400000000000006</v>
      </c>
      <c r="K347" s="1" t="s">
        <v>26</v>
      </c>
      <c r="L347" s="1" t="s">
        <v>27</v>
      </c>
      <c r="M347" s="1" t="s">
        <v>28</v>
      </c>
      <c r="N347" s="1" t="s">
        <v>116</v>
      </c>
      <c r="O347" s="1" t="s">
        <v>703</v>
      </c>
      <c r="P347" s="1" t="s">
        <v>116</v>
      </c>
      <c r="Q347" s="1" t="s">
        <v>31</v>
      </c>
    </row>
    <row r="348" spans="1:17" ht="12.75" hidden="1" customHeight="1" x14ac:dyDescent="0.2">
      <c r="A348" s="1" t="s">
        <v>702</v>
      </c>
      <c r="B348" s="1" t="s">
        <v>701</v>
      </c>
      <c r="C348" s="1" t="s">
        <v>24</v>
      </c>
      <c r="D348" s="1" t="s">
        <v>25</v>
      </c>
      <c r="E348" s="3">
        <v>89</v>
      </c>
      <c r="F348" s="3">
        <v>97</v>
      </c>
      <c r="G348" s="4">
        <v>8</v>
      </c>
      <c r="H348" s="3">
        <v>0</v>
      </c>
      <c r="I348" s="3">
        <v>89</v>
      </c>
      <c r="J348" s="5">
        <v>100</v>
      </c>
      <c r="K348" s="1" t="s">
        <v>26</v>
      </c>
      <c r="L348" s="1" t="s">
        <v>27</v>
      </c>
      <c r="M348" s="1" t="s">
        <v>28</v>
      </c>
      <c r="N348" s="1" t="s">
        <v>116</v>
      </c>
      <c r="O348" s="1" t="s">
        <v>684</v>
      </c>
      <c r="P348" s="1" t="s">
        <v>116</v>
      </c>
      <c r="Q348" s="1" t="s">
        <v>31</v>
      </c>
    </row>
    <row r="349" spans="1:17" ht="12.75" hidden="1" customHeight="1" x14ac:dyDescent="0.2">
      <c r="A349" s="1" t="s">
        <v>700</v>
      </c>
      <c r="B349" s="1" t="s">
        <v>699</v>
      </c>
      <c r="C349" s="1" t="s">
        <v>24</v>
      </c>
      <c r="D349" s="1" t="s">
        <v>25</v>
      </c>
      <c r="E349" s="3">
        <v>99</v>
      </c>
      <c r="F349" s="3">
        <v>108</v>
      </c>
      <c r="G349" s="4">
        <v>8</v>
      </c>
      <c r="H349" s="3">
        <v>0</v>
      </c>
      <c r="I349" s="3">
        <v>99</v>
      </c>
      <c r="J349" s="5">
        <v>100</v>
      </c>
      <c r="K349" s="1" t="s">
        <v>26</v>
      </c>
      <c r="L349" s="1" t="s">
        <v>27</v>
      </c>
      <c r="M349" s="1" t="s">
        <v>28</v>
      </c>
      <c r="N349" s="1" t="s">
        <v>116</v>
      </c>
      <c r="O349" s="1" t="s">
        <v>684</v>
      </c>
      <c r="P349" s="1" t="s">
        <v>116</v>
      </c>
      <c r="Q349" s="1" t="s">
        <v>31</v>
      </c>
    </row>
    <row r="350" spans="1:17" ht="12.75" hidden="1" customHeight="1" x14ac:dyDescent="0.2">
      <c r="A350" s="1" t="s">
        <v>698</v>
      </c>
      <c r="B350" s="1" t="s">
        <v>697</v>
      </c>
      <c r="C350" s="1" t="s">
        <v>24</v>
      </c>
      <c r="D350" s="1" t="s">
        <v>25</v>
      </c>
      <c r="E350" s="3">
        <v>129</v>
      </c>
      <c r="F350" s="3">
        <v>141</v>
      </c>
      <c r="G350" s="4">
        <v>9</v>
      </c>
      <c r="H350" s="3">
        <v>0</v>
      </c>
      <c r="I350" s="3">
        <v>129</v>
      </c>
      <c r="J350" s="5">
        <v>100</v>
      </c>
      <c r="K350" s="1" t="s">
        <v>26</v>
      </c>
      <c r="L350" s="1" t="s">
        <v>27</v>
      </c>
      <c r="M350" s="1" t="s">
        <v>28</v>
      </c>
      <c r="N350" s="1" t="s">
        <v>116</v>
      </c>
      <c r="O350" s="1" t="s">
        <v>684</v>
      </c>
      <c r="P350" s="1" t="s">
        <v>116</v>
      </c>
      <c r="Q350" s="1" t="s">
        <v>31</v>
      </c>
    </row>
    <row r="351" spans="1:17" ht="12.75" hidden="1" customHeight="1" x14ac:dyDescent="0.2">
      <c r="A351" s="1" t="s">
        <v>696</v>
      </c>
      <c r="B351" s="1" t="s">
        <v>695</v>
      </c>
      <c r="C351" s="1" t="s">
        <v>24</v>
      </c>
      <c r="D351" s="1" t="s">
        <v>25</v>
      </c>
      <c r="E351" s="3">
        <v>199</v>
      </c>
      <c r="F351" s="3">
        <v>217</v>
      </c>
      <c r="G351" s="4">
        <v>8</v>
      </c>
      <c r="H351" s="3">
        <v>0</v>
      </c>
      <c r="I351" s="3">
        <v>199</v>
      </c>
      <c r="J351" s="5">
        <v>100</v>
      </c>
      <c r="K351" s="1" t="s">
        <v>26</v>
      </c>
      <c r="L351" s="1" t="s">
        <v>27</v>
      </c>
      <c r="M351" s="1" t="s">
        <v>28</v>
      </c>
      <c r="N351" s="1" t="s">
        <v>116</v>
      </c>
      <c r="O351" s="1" t="s">
        <v>684</v>
      </c>
      <c r="P351" s="1" t="s">
        <v>116</v>
      </c>
      <c r="Q351" s="1" t="s">
        <v>31</v>
      </c>
    </row>
    <row r="352" spans="1:17" ht="12.75" hidden="1" customHeight="1" x14ac:dyDescent="0.2">
      <c r="A352" s="1" t="s">
        <v>694</v>
      </c>
      <c r="B352" s="1" t="s">
        <v>693</v>
      </c>
      <c r="C352" s="1" t="s">
        <v>24</v>
      </c>
      <c r="D352" s="1" t="s">
        <v>25</v>
      </c>
      <c r="E352" s="3">
        <v>139</v>
      </c>
      <c r="F352" s="3">
        <v>152</v>
      </c>
      <c r="G352" s="4">
        <v>9</v>
      </c>
      <c r="H352" s="3">
        <v>0</v>
      </c>
      <c r="I352" s="3">
        <v>139</v>
      </c>
      <c r="J352" s="5">
        <v>100</v>
      </c>
      <c r="K352" s="1" t="s">
        <v>26</v>
      </c>
      <c r="L352" s="1" t="s">
        <v>27</v>
      </c>
      <c r="M352" s="1" t="s">
        <v>28</v>
      </c>
      <c r="N352" s="1" t="s">
        <v>116</v>
      </c>
      <c r="O352" s="1" t="s">
        <v>684</v>
      </c>
      <c r="P352" s="1" t="s">
        <v>116</v>
      </c>
      <c r="Q352" s="1" t="s">
        <v>31</v>
      </c>
    </row>
    <row r="353" spans="1:17" ht="12.75" hidden="1" customHeight="1" x14ac:dyDescent="0.2">
      <c r="A353" s="1" t="s">
        <v>692</v>
      </c>
      <c r="B353" s="1" t="s">
        <v>691</v>
      </c>
      <c r="C353" s="1" t="s">
        <v>24</v>
      </c>
      <c r="D353" s="1" t="s">
        <v>25</v>
      </c>
      <c r="E353" s="3">
        <v>119</v>
      </c>
      <c r="F353" s="3">
        <v>130</v>
      </c>
      <c r="G353" s="4">
        <v>8</v>
      </c>
      <c r="H353" s="3">
        <v>0</v>
      </c>
      <c r="I353" s="3">
        <v>119</v>
      </c>
      <c r="J353" s="5">
        <v>100</v>
      </c>
      <c r="K353" s="1" t="s">
        <v>26</v>
      </c>
      <c r="L353" s="1" t="s">
        <v>27</v>
      </c>
      <c r="M353" s="1" t="s">
        <v>28</v>
      </c>
      <c r="N353" s="1" t="s">
        <v>116</v>
      </c>
      <c r="O353" s="1" t="s">
        <v>684</v>
      </c>
      <c r="P353" s="1" t="s">
        <v>116</v>
      </c>
      <c r="Q353" s="1" t="s">
        <v>31</v>
      </c>
    </row>
    <row r="354" spans="1:17" ht="12.75" hidden="1" customHeight="1" x14ac:dyDescent="0.2">
      <c r="A354" s="1" t="s">
        <v>690</v>
      </c>
      <c r="B354" s="1" t="s">
        <v>689</v>
      </c>
      <c r="C354" s="1" t="s">
        <v>24</v>
      </c>
      <c r="D354" s="1" t="s">
        <v>25</v>
      </c>
      <c r="E354" s="3">
        <v>129</v>
      </c>
      <c r="F354" s="3">
        <v>141</v>
      </c>
      <c r="G354" s="4">
        <v>9</v>
      </c>
      <c r="H354" s="3">
        <v>3.24</v>
      </c>
      <c r="I354" s="3">
        <v>125.76</v>
      </c>
      <c r="J354" s="5">
        <v>97.488372093023301</v>
      </c>
      <c r="K354" s="1" t="s">
        <v>26</v>
      </c>
      <c r="L354" s="1" t="s">
        <v>27</v>
      </c>
      <c r="M354" s="1" t="s">
        <v>28</v>
      </c>
      <c r="N354" s="1" t="s">
        <v>116</v>
      </c>
      <c r="O354" s="1" t="s">
        <v>684</v>
      </c>
      <c r="P354" s="1" t="s">
        <v>116</v>
      </c>
      <c r="Q354" s="1" t="s">
        <v>31</v>
      </c>
    </row>
    <row r="355" spans="1:17" ht="12.75" hidden="1" customHeight="1" x14ac:dyDescent="0.2">
      <c r="A355" s="1" t="s">
        <v>688</v>
      </c>
      <c r="B355" s="1" t="s">
        <v>687</v>
      </c>
      <c r="C355" s="1" t="s">
        <v>24</v>
      </c>
      <c r="D355" s="1" t="s">
        <v>25</v>
      </c>
      <c r="E355" s="3">
        <v>199</v>
      </c>
      <c r="F355" s="3">
        <v>217</v>
      </c>
      <c r="G355" s="4">
        <v>8</v>
      </c>
      <c r="H355" s="3">
        <v>3.24</v>
      </c>
      <c r="I355" s="3">
        <v>195.76</v>
      </c>
      <c r="J355" s="5">
        <v>98.371859296482398</v>
      </c>
      <c r="K355" s="1" t="s">
        <v>26</v>
      </c>
      <c r="L355" s="1" t="s">
        <v>27</v>
      </c>
      <c r="M355" s="1" t="s">
        <v>28</v>
      </c>
      <c r="N355" s="1" t="s">
        <v>116</v>
      </c>
      <c r="O355" s="1" t="s">
        <v>684</v>
      </c>
      <c r="P355" s="1" t="s">
        <v>116</v>
      </c>
      <c r="Q355" s="1" t="s">
        <v>31</v>
      </c>
    </row>
    <row r="356" spans="1:17" ht="12.75" hidden="1" customHeight="1" x14ac:dyDescent="0.2">
      <c r="A356" s="1" t="s">
        <v>686</v>
      </c>
      <c r="B356" s="1" t="s">
        <v>685</v>
      </c>
      <c r="C356" s="1" t="s">
        <v>24</v>
      </c>
      <c r="D356" s="1" t="s">
        <v>25</v>
      </c>
      <c r="E356" s="3">
        <v>139</v>
      </c>
      <c r="F356" s="3">
        <v>152</v>
      </c>
      <c r="G356" s="4">
        <v>9</v>
      </c>
      <c r="H356" s="3">
        <v>4.8600000000000003</v>
      </c>
      <c r="I356" s="3">
        <v>134.13999999999999</v>
      </c>
      <c r="J356" s="5">
        <v>96.503597122302097</v>
      </c>
      <c r="K356" s="1" t="s">
        <v>26</v>
      </c>
      <c r="L356" s="1" t="s">
        <v>27</v>
      </c>
      <c r="M356" s="1" t="s">
        <v>28</v>
      </c>
      <c r="N356" s="1" t="s">
        <v>116</v>
      </c>
      <c r="O356" s="1" t="s">
        <v>684</v>
      </c>
      <c r="P356" s="1" t="s">
        <v>116</v>
      </c>
      <c r="Q356" s="1" t="s">
        <v>31</v>
      </c>
    </row>
    <row r="357" spans="1:17" ht="12.75" hidden="1" customHeight="1" x14ac:dyDescent="0.2">
      <c r="A357" s="1" t="s">
        <v>683</v>
      </c>
      <c r="B357" s="1" t="s">
        <v>682</v>
      </c>
      <c r="C357" s="1" t="s">
        <v>24</v>
      </c>
      <c r="D357" s="1" t="s">
        <v>25</v>
      </c>
      <c r="E357" s="3">
        <v>322.14999999999998</v>
      </c>
      <c r="F357" s="3">
        <v>414</v>
      </c>
      <c r="G357" s="4">
        <v>22</v>
      </c>
      <c r="H357" s="3">
        <v>130.41931</v>
      </c>
      <c r="I357" s="3">
        <v>191.73069000000001</v>
      </c>
      <c r="J357" s="5">
        <v>59.515967716902097</v>
      </c>
      <c r="K357" s="1" t="s">
        <v>26</v>
      </c>
      <c r="L357" s="1" t="s">
        <v>27</v>
      </c>
      <c r="M357" s="1" t="s">
        <v>28</v>
      </c>
      <c r="N357" s="1" t="s">
        <v>248</v>
      </c>
      <c r="O357" s="1" t="s">
        <v>65</v>
      </c>
      <c r="P357" s="1" t="s">
        <v>251</v>
      </c>
      <c r="Q357" s="1" t="s">
        <v>31</v>
      </c>
    </row>
    <row r="358" spans="1:17" ht="12.75" hidden="1" customHeight="1" x14ac:dyDescent="0.2">
      <c r="A358" s="1" t="s">
        <v>681</v>
      </c>
      <c r="B358" s="1" t="s">
        <v>680</v>
      </c>
      <c r="C358" s="1" t="s">
        <v>24</v>
      </c>
      <c r="D358" s="1" t="s">
        <v>25</v>
      </c>
      <c r="E358" s="3">
        <v>340</v>
      </c>
      <c r="F358" s="3">
        <v>416</v>
      </c>
      <c r="G358" s="4">
        <v>18</v>
      </c>
      <c r="H358" s="3">
        <v>337.71600000000001</v>
      </c>
      <c r="I358" s="3">
        <v>2.28400000000001</v>
      </c>
      <c r="J358" s="5">
        <v>0.67176470588235704</v>
      </c>
      <c r="K358" s="1" t="s">
        <v>26</v>
      </c>
      <c r="L358" s="1" t="s">
        <v>27</v>
      </c>
      <c r="M358" s="1" t="s">
        <v>28</v>
      </c>
      <c r="N358" s="1" t="s">
        <v>248</v>
      </c>
      <c r="O358" s="1" t="s">
        <v>65</v>
      </c>
      <c r="P358" s="1" t="s">
        <v>251</v>
      </c>
      <c r="Q358" s="1" t="s">
        <v>31</v>
      </c>
    </row>
    <row r="359" spans="1:17" ht="12.75" hidden="1" customHeight="1" x14ac:dyDescent="0.2">
      <c r="A359" s="1" t="s">
        <v>679</v>
      </c>
      <c r="B359" s="1" t="s">
        <v>678</v>
      </c>
      <c r="C359" s="1" t="s">
        <v>24</v>
      </c>
      <c r="D359" s="1" t="s">
        <v>25</v>
      </c>
      <c r="E359" s="3">
        <v>339.15</v>
      </c>
      <c r="F359" s="3">
        <v>436</v>
      </c>
      <c r="G359" s="4">
        <v>22</v>
      </c>
      <c r="H359" s="3">
        <v>313.36200000000002</v>
      </c>
      <c r="I359" s="3">
        <v>25.788</v>
      </c>
      <c r="J359" s="5">
        <v>7.6037151702786403</v>
      </c>
      <c r="K359" s="1" t="s">
        <v>26</v>
      </c>
      <c r="L359" s="1" t="s">
        <v>27</v>
      </c>
      <c r="M359" s="1" t="s">
        <v>28</v>
      </c>
      <c r="N359" s="1" t="s">
        <v>248</v>
      </c>
      <c r="O359" s="1" t="s">
        <v>65</v>
      </c>
      <c r="P359" s="1" t="s">
        <v>251</v>
      </c>
      <c r="Q359" s="1" t="s">
        <v>31</v>
      </c>
    </row>
    <row r="360" spans="1:17" ht="12.75" hidden="1" customHeight="1" x14ac:dyDescent="0.2">
      <c r="A360" s="1" t="s">
        <v>677</v>
      </c>
      <c r="B360" s="1" t="s">
        <v>676</v>
      </c>
      <c r="C360" s="1" t="s">
        <v>24</v>
      </c>
      <c r="D360" s="1" t="s">
        <v>25</v>
      </c>
      <c r="E360" s="3">
        <v>58.65</v>
      </c>
      <c r="F360" s="3">
        <v>75</v>
      </c>
      <c r="G360" s="4">
        <v>22</v>
      </c>
      <c r="H360" s="3">
        <v>22.1616</v>
      </c>
      <c r="I360" s="3">
        <v>36.488399999999999</v>
      </c>
      <c r="J360" s="5">
        <v>62.213810741688</v>
      </c>
      <c r="K360" s="1" t="s">
        <v>26</v>
      </c>
      <c r="L360" s="1" t="s">
        <v>27</v>
      </c>
      <c r="M360" s="1" t="s">
        <v>28</v>
      </c>
      <c r="N360" s="1" t="s">
        <v>244</v>
      </c>
      <c r="O360" s="1" t="s">
        <v>244</v>
      </c>
      <c r="P360" s="1" t="s">
        <v>251</v>
      </c>
      <c r="Q360" s="1" t="s">
        <v>31</v>
      </c>
    </row>
    <row r="361" spans="1:17" ht="12.75" hidden="1" customHeight="1" x14ac:dyDescent="0.2">
      <c r="A361" s="1" t="s">
        <v>675</v>
      </c>
      <c r="B361" s="1" t="s">
        <v>674</v>
      </c>
      <c r="C361" s="1" t="s">
        <v>24</v>
      </c>
      <c r="D361" s="1" t="s">
        <v>25</v>
      </c>
      <c r="E361" s="3">
        <v>322.14999999999998</v>
      </c>
      <c r="F361" s="3">
        <v>414</v>
      </c>
      <c r="G361" s="4">
        <v>22</v>
      </c>
      <c r="H361" s="3">
        <v>139.46290999999999</v>
      </c>
      <c r="I361" s="3">
        <v>182.68709000000001</v>
      </c>
      <c r="J361" s="5">
        <v>56.708704019866502</v>
      </c>
      <c r="K361" s="1" t="s">
        <v>26</v>
      </c>
      <c r="L361" s="1" t="s">
        <v>27</v>
      </c>
      <c r="M361" s="1" t="s">
        <v>28</v>
      </c>
      <c r="N361" s="1" t="s">
        <v>248</v>
      </c>
      <c r="O361" s="1" t="s">
        <v>65</v>
      </c>
      <c r="P361" s="1" t="s">
        <v>251</v>
      </c>
      <c r="Q361" s="1" t="s">
        <v>31</v>
      </c>
    </row>
    <row r="362" spans="1:17" ht="12.75" hidden="1" customHeight="1" x14ac:dyDescent="0.2">
      <c r="A362" s="1" t="s">
        <v>673</v>
      </c>
      <c r="B362" s="1" t="s">
        <v>672</v>
      </c>
      <c r="C362" s="1" t="s">
        <v>24</v>
      </c>
      <c r="D362" s="1" t="s">
        <v>25</v>
      </c>
      <c r="E362" s="3">
        <v>262.5</v>
      </c>
      <c r="F362" s="3">
        <v>438</v>
      </c>
      <c r="G362" s="4">
        <v>40</v>
      </c>
      <c r="H362" s="3">
        <v>155.64959999999999</v>
      </c>
      <c r="I362" s="3">
        <v>106.85039999999999</v>
      </c>
      <c r="J362" s="5">
        <v>40.704914285714302</v>
      </c>
      <c r="K362" s="1" t="s">
        <v>26</v>
      </c>
      <c r="L362" s="1" t="s">
        <v>27</v>
      </c>
      <c r="M362" s="1" t="s">
        <v>28</v>
      </c>
      <c r="N362" s="1" t="s">
        <v>538</v>
      </c>
      <c r="O362" s="1" t="s">
        <v>671</v>
      </c>
      <c r="P362" s="1" t="s">
        <v>494</v>
      </c>
      <c r="Q362" s="1" t="s">
        <v>31</v>
      </c>
    </row>
    <row r="363" spans="1:17" ht="12.75" hidden="1" customHeight="1" x14ac:dyDescent="0.2">
      <c r="A363" s="1" t="s">
        <v>670</v>
      </c>
      <c r="B363" s="1" t="s">
        <v>669</v>
      </c>
      <c r="C363" s="1" t="s">
        <v>24</v>
      </c>
      <c r="D363" s="1" t="s">
        <v>25</v>
      </c>
      <c r="E363" s="3">
        <v>370.5</v>
      </c>
      <c r="F363" s="3">
        <v>565</v>
      </c>
      <c r="G363" s="4">
        <v>34</v>
      </c>
      <c r="H363" s="3">
        <v>254.10901999999999</v>
      </c>
      <c r="I363" s="3">
        <v>116.39098</v>
      </c>
      <c r="J363" s="5">
        <v>31.414569500674801</v>
      </c>
      <c r="K363" s="1" t="s">
        <v>26</v>
      </c>
      <c r="L363" s="1" t="s">
        <v>27</v>
      </c>
      <c r="M363" s="1" t="s">
        <v>28</v>
      </c>
      <c r="N363" s="1" t="s">
        <v>538</v>
      </c>
      <c r="O363" s="1" t="s">
        <v>668</v>
      </c>
      <c r="P363" s="1" t="s">
        <v>667</v>
      </c>
      <c r="Q363" s="1" t="s">
        <v>31</v>
      </c>
    </row>
    <row r="364" spans="1:17" ht="12.75" hidden="1" customHeight="1" x14ac:dyDescent="0.2">
      <c r="A364" s="1" t="s">
        <v>666</v>
      </c>
      <c r="B364" s="1" t="s">
        <v>665</v>
      </c>
      <c r="C364" s="1" t="s">
        <v>24</v>
      </c>
      <c r="D364" s="1" t="s">
        <v>25</v>
      </c>
      <c r="E364" s="3">
        <v>405.9</v>
      </c>
      <c r="F364" s="3">
        <v>557</v>
      </c>
      <c r="G364" s="4">
        <v>27</v>
      </c>
      <c r="H364" s="3">
        <v>313.2</v>
      </c>
      <c r="I364" s="3">
        <v>92.7</v>
      </c>
      <c r="J364" s="5">
        <v>22.838137472283801</v>
      </c>
      <c r="K364" s="1" t="s">
        <v>26</v>
      </c>
      <c r="L364" s="1" t="s">
        <v>27</v>
      </c>
      <c r="M364" s="1" t="s">
        <v>28</v>
      </c>
      <c r="N364" s="1" t="s">
        <v>248</v>
      </c>
      <c r="O364" s="1" t="s">
        <v>244</v>
      </c>
      <c r="P364" s="1" t="s">
        <v>664</v>
      </c>
      <c r="Q364" s="1" t="s">
        <v>31</v>
      </c>
    </row>
    <row r="365" spans="1:17" ht="12.75" hidden="1" customHeight="1" x14ac:dyDescent="0.2">
      <c r="A365" s="1" t="s">
        <v>663</v>
      </c>
      <c r="B365" s="1" t="s">
        <v>662</v>
      </c>
      <c r="C365" s="1" t="s">
        <v>24</v>
      </c>
      <c r="D365" s="1" t="s">
        <v>25</v>
      </c>
      <c r="E365" s="3">
        <v>444.5</v>
      </c>
      <c r="F365" s="3">
        <v>981</v>
      </c>
      <c r="G365" s="4">
        <v>55</v>
      </c>
      <c r="H365" s="3">
        <v>435.14931999999999</v>
      </c>
      <c r="I365" s="3">
        <v>9.3506799999999899</v>
      </c>
      <c r="J365" s="5">
        <v>2.10364004499437</v>
      </c>
      <c r="K365" s="1" t="s">
        <v>26</v>
      </c>
      <c r="L365" s="1" t="s">
        <v>27</v>
      </c>
      <c r="M365" s="1" t="s">
        <v>28</v>
      </c>
      <c r="N365" s="1" t="s">
        <v>657</v>
      </c>
      <c r="O365" s="1" t="s">
        <v>656</v>
      </c>
      <c r="P365" s="1" t="s">
        <v>265</v>
      </c>
      <c r="Q365" s="1" t="s">
        <v>31</v>
      </c>
    </row>
    <row r="366" spans="1:17" ht="12.75" hidden="1" customHeight="1" x14ac:dyDescent="0.2">
      <c r="A366" s="1" t="s">
        <v>661</v>
      </c>
      <c r="B366" s="1" t="s">
        <v>660</v>
      </c>
      <c r="C366" s="1" t="s">
        <v>24</v>
      </c>
      <c r="D366" s="1" t="s">
        <v>25</v>
      </c>
      <c r="E366" s="3">
        <v>444.5</v>
      </c>
      <c r="F366" s="3">
        <v>981</v>
      </c>
      <c r="G366" s="4">
        <v>55</v>
      </c>
      <c r="H366" s="3">
        <v>484.88452000000001</v>
      </c>
      <c r="I366" s="3">
        <v>-40.384520000000002</v>
      </c>
      <c r="J366" s="5">
        <v>-9.0853813273340798</v>
      </c>
      <c r="K366" s="1" t="s">
        <v>26</v>
      </c>
      <c r="L366" s="1" t="s">
        <v>27</v>
      </c>
      <c r="M366" s="1" t="s">
        <v>28</v>
      </c>
      <c r="N366" s="1" t="s">
        <v>657</v>
      </c>
      <c r="O366" s="1" t="s">
        <v>656</v>
      </c>
      <c r="P366" s="1" t="s">
        <v>265</v>
      </c>
      <c r="Q366" s="1" t="s">
        <v>31</v>
      </c>
    </row>
    <row r="367" spans="1:17" ht="12.75" hidden="1" customHeight="1" x14ac:dyDescent="0.2">
      <c r="A367" s="1" t="s">
        <v>659</v>
      </c>
      <c r="B367" s="1" t="s">
        <v>658</v>
      </c>
      <c r="C367" s="1" t="s">
        <v>24</v>
      </c>
      <c r="D367" s="1" t="s">
        <v>25</v>
      </c>
      <c r="E367" s="3">
        <v>444.5</v>
      </c>
      <c r="F367" s="3">
        <v>981</v>
      </c>
      <c r="G367" s="4">
        <v>55</v>
      </c>
      <c r="H367" s="3">
        <v>535.40692000000001</v>
      </c>
      <c r="I367" s="3">
        <v>-90.90692</v>
      </c>
      <c r="J367" s="5">
        <v>-20.4515005624297</v>
      </c>
      <c r="K367" s="1" t="s">
        <v>26</v>
      </c>
      <c r="L367" s="1" t="s">
        <v>27</v>
      </c>
      <c r="M367" s="1" t="s">
        <v>28</v>
      </c>
      <c r="N367" s="1" t="s">
        <v>657</v>
      </c>
      <c r="O367" s="1" t="s">
        <v>656</v>
      </c>
      <c r="P367" s="1" t="s">
        <v>265</v>
      </c>
      <c r="Q367" s="1" t="s">
        <v>31</v>
      </c>
    </row>
    <row r="368" spans="1:17" ht="12.75" hidden="1" customHeight="1" x14ac:dyDescent="0.2">
      <c r="A368" s="1" t="s">
        <v>655</v>
      </c>
      <c r="B368" s="1" t="s">
        <v>654</v>
      </c>
      <c r="C368" s="1" t="s">
        <v>24</v>
      </c>
      <c r="D368" s="1" t="s">
        <v>25</v>
      </c>
      <c r="E368" s="3">
        <v>873.3</v>
      </c>
      <c r="F368" s="3">
        <v>1267</v>
      </c>
      <c r="G368" s="4">
        <v>31</v>
      </c>
      <c r="H368" s="3">
        <v>367.2</v>
      </c>
      <c r="I368" s="3">
        <v>506.1</v>
      </c>
      <c r="J368" s="5">
        <v>57.952593610443103</v>
      </c>
      <c r="K368" s="1" t="s">
        <v>26</v>
      </c>
      <c r="L368" s="1" t="s">
        <v>27</v>
      </c>
      <c r="M368" s="1" t="s">
        <v>28</v>
      </c>
      <c r="N368" s="1" t="s">
        <v>248</v>
      </c>
      <c r="O368" s="1" t="s">
        <v>244</v>
      </c>
      <c r="P368" s="1" t="s">
        <v>261</v>
      </c>
      <c r="Q368" s="1" t="s">
        <v>31</v>
      </c>
    </row>
    <row r="369" spans="1:17" ht="12.75" customHeight="1" x14ac:dyDescent="0.2">
      <c r="A369" s="1" t="s">
        <v>653</v>
      </c>
      <c r="B369" s="1" t="s">
        <v>652</v>
      </c>
      <c r="C369" s="1" t="s">
        <v>24</v>
      </c>
      <c r="D369" s="1" t="s">
        <v>25</v>
      </c>
      <c r="E369" s="3">
        <v>629.1</v>
      </c>
      <c r="F369" s="3">
        <v>726</v>
      </c>
      <c r="G369" s="4">
        <v>13</v>
      </c>
      <c r="H369" s="3">
        <v>309.6404</v>
      </c>
      <c r="I369" s="3">
        <v>319.45960000000002</v>
      </c>
      <c r="J369" s="5">
        <v>50.780416467970099</v>
      </c>
      <c r="K369" s="1" t="s">
        <v>26</v>
      </c>
      <c r="L369" s="1" t="s">
        <v>27</v>
      </c>
      <c r="M369" s="1" t="s">
        <v>28</v>
      </c>
      <c r="N369" s="1" t="s">
        <v>248</v>
      </c>
      <c r="O369" s="1" t="s">
        <v>65</v>
      </c>
      <c r="P369" s="1" t="s">
        <v>484</v>
      </c>
      <c r="Q369" s="1" t="s">
        <v>31</v>
      </c>
    </row>
    <row r="370" spans="1:17" ht="12.75" hidden="1" customHeight="1" x14ac:dyDescent="0.2">
      <c r="A370" s="1" t="s">
        <v>651</v>
      </c>
      <c r="B370" s="1" t="s">
        <v>650</v>
      </c>
      <c r="C370" s="1" t="s">
        <v>24</v>
      </c>
      <c r="D370" s="1" t="s">
        <v>25</v>
      </c>
      <c r="E370" s="3">
        <v>1865.5</v>
      </c>
      <c r="F370" s="3">
        <v>2706</v>
      </c>
      <c r="G370" s="4">
        <v>31</v>
      </c>
      <c r="H370" s="3">
        <v>1024.3474900000001</v>
      </c>
      <c r="I370" s="3">
        <v>841.15251000000001</v>
      </c>
      <c r="J370" s="5">
        <v>45.0899228088984</v>
      </c>
      <c r="K370" s="1" t="s">
        <v>26</v>
      </c>
      <c r="L370" s="1" t="s">
        <v>27</v>
      </c>
      <c r="M370" s="1" t="s">
        <v>28</v>
      </c>
      <c r="N370" s="1" t="s">
        <v>504</v>
      </c>
      <c r="O370" s="1" t="s">
        <v>616</v>
      </c>
      <c r="P370" s="1" t="s">
        <v>265</v>
      </c>
      <c r="Q370" s="1" t="s">
        <v>31</v>
      </c>
    </row>
    <row r="371" spans="1:17" ht="12.75" hidden="1" customHeight="1" x14ac:dyDescent="0.2">
      <c r="A371" s="1" t="s">
        <v>649</v>
      </c>
      <c r="B371" s="1" t="s">
        <v>648</v>
      </c>
      <c r="C371" s="1" t="s">
        <v>24</v>
      </c>
      <c r="D371" s="1" t="s">
        <v>25</v>
      </c>
      <c r="E371" s="3">
        <v>17.22</v>
      </c>
      <c r="F371" s="3">
        <v>25</v>
      </c>
      <c r="G371" s="4">
        <v>31</v>
      </c>
      <c r="H371" s="3">
        <v>10.706519999999999</v>
      </c>
      <c r="I371" s="3">
        <v>6.5134800000000004</v>
      </c>
      <c r="J371" s="5">
        <v>37.825087108013904</v>
      </c>
      <c r="K371" s="1" t="s">
        <v>26</v>
      </c>
      <c r="L371" s="1" t="s">
        <v>27</v>
      </c>
      <c r="M371" s="1" t="s">
        <v>28</v>
      </c>
      <c r="N371" s="1" t="s">
        <v>504</v>
      </c>
      <c r="O371" s="1" t="s">
        <v>616</v>
      </c>
      <c r="P371" s="1" t="s">
        <v>265</v>
      </c>
      <c r="Q371" s="1" t="s">
        <v>31</v>
      </c>
    </row>
    <row r="372" spans="1:17" ht="12.75" hidden="1" customHeight="1" x14ac:dyDescent="0.2">
      <c r="A372" s="1" t="s">
        <v>647</v>
      </c>
      <c r="B372" s="1" t="s">
        <v>646</v>
      </c>
      <c r="C372" s="1" t="s">
        <v>24</v>
      </c>
      <c r="D372" s="1" t="s">
        <v>25</v>
      </c>
      <c r="E372" s="3">
        <v>774.9</v>
      </c>
      <c r="F372" s="3">
        <v>1124</v>
      </c>
      <c r="G372" s="4">
        <v>31</v>
      </c>
      <c r="H372" s="3">
        <v>577.36159999999995</v>
      </c>
      <c r="I372" s="3">
        <v>197.5384</v>
      </c>
      <c r="J372" s="5">
        <v>25.492115111627299</v>
      </c>
      <c r="K372" s="1" t="s">
        <v>26</v>
      </c>
      <c r="L372" s="1" t="s">
        <v>27</v>
      </c>
      <c r="M372" s="1" t="s">
        <v>28</v>
      </c>
      <c r="N372" s="1" t="s">
        <v>504</v>
      </c>
      <c r="O372" s="1" t="s">
        <v>616</v>
      </c>
      <c r="P372" s="1" t="s">
        <v>265</v>
      </c>
      <c r="Q372" s="1" t="s">
        <v>31</v>
      </c>
    </row>
    <row r="373" spans="1:17" ht="12.75" hidden="1" customHeight="1" x14ac:dyDescent="0.2">
      <c r="A373" s="1" t="s">
        <v>645</v>
      </c>
      <c r="B373" s="1" t="s">
        <v>644</v>
      </c>
      <c r="C373" s="1" t="s">
        <v>24</v>
      </c>
      <c r="D373" s="1" t="s">
        <v>25</v>
      </c>
      <c r="E373" s="3">
        <v>1239.8399999999999</v>
      </c>
      <c r="F373" s="3">
        <v>1799</v>
      </c>
      <c r="G373" s="4">
        <v>31</v>
      </c>
      <c r="H373" s="3">
        <v>615.62159999999994</v>
      </c>
      <c r="I373" s="3">
        <v>624.21839999999997</v>
      </c>
      <c r="J373" s="5">
        <v>50.346689895470398</v>
      </c>
      <c r="K373" s="1" t="s">
        <v>26</v>
      </c>
      <c r="L373" s="1" t="s">
        <v>27</v>
      </c>
      <c r="M373" s="1" t="s">
        <v>28</v>
      </c>
      <c r="N373" s="1" t="s">
        <v>504</v>
      </c>
      <c r="O373" s="1" t="s">
        <v>244</v>
      </c>
      <c r="P373" s="1" t="s">
        <v>265</v>
      </c>
      <c r="Q373" s="1" t="s">
        <v>31</v>
      </c>
    </row>
    <row r="374" spans="1:17" ht="12.75" hidden="1" customHeight="1" x14ac:dyDescent="0.2">
      <c r="A374" s="1" t="s">
        <v>643</v>
      </c>
      <c r="B374" s="1" t="s">
        <v>642</v>
      </c>
      <c r="C374" s="1" t="s">
        <v>24</v>
      </c>
      <c r="D374" s="1" t="s">
        <v>25</v>
      </c>
      <c r="E374" s="3">
        <v>102.5</v>
      </c>
      <c r="F374" s="3">
        <v>138</v>
      </c>
      <c r="G374" s="4">
        <v>26</v>
      </c>
      <c r="H374" s="3">
        <v>32.259599999999999</v>
      </c>
      <c r="I374" s="3">
        <v>70.240399999999994</v>
      </c>
      <c r="J374" s="5">
        <v>68.527219512195103</v>
      </c>
      <c r="K374" s="1" t="s">
        <v>26</v>
      </c>
      <c r="L374" s="1" t="s">
        <v>27</v>
      </c>
      <c r="M374" s="1" t="s">
        <v>28</v>
      </c>
      <c r="N374" s="1" t="s">
        <v>175</v>
      </c>
      <c r="O374" s="1" t="s">
        <v>175</v>
      </c>
      <c r="P374" s="1" t="s">
        <v>208</v>
      </c>
      <c r="Q374" s="1" t="s">
        <v>31</v>
      </c>
    </row>
    <row r="375" spans="1:17" ht="12.75" hidden="1" customHeight="1" x14ac:dyDescent="0.2">
      <c r="A375" s="1" t="s">
        <v>641</v>
      </c>
      <c r="B375" s="1" t="s">
        <v>640</v>
      </c>
      <c r="C375" s="1" t="s">
        <v>24</v>
      </c>
      <c r="D375" s="1" t="s">
        <v>25</v>
      </c>
      <c r="E375" s="3">
        <v>102.5</v>
      </c>
      <c r="F375" s="3">
        <v>138</v>
      </c>
      <c r="G375" s="4">
        <v>26</v>
      </c>
      <c r="H375" s="3">
        <v>40.338000000000001</v>
      </c>
      <c r="I375" s="3">
        <v>62.161999999999999</v>
      </c>
      <c r="J375" s="5">
        <v>60.645853658536602</v>
      </c>
      <c r="K375" s="1" t="s">
        <v>26</v>
      </c>
      <c r="L375" s="1" t="s">
        <v>27</v>
      </c>
      <c r="M375" s="1" t="s">
        <v>28</v>
      </c>
      <c r="N375" s="1" t="s">
        <v>175</v>
      </c>
      <c r="O375" s="1" t="s">
        <v>175</v>
      </c>
      <c r="P375" s="1" t="s">
        <v>208</v>
      </c>
      <c r="Q375" s="1" t="s">
        <v>31</v>
      </c>
    </row>
    <row r="376" spans="1:17" ht="12.75" hidden="1" customHeight="1" x14ac:dyDescent="0.2">
      <c r="A376" s="1" t="s">
        <v>639</v>
      </c>
      <c r="B376" s="1" t="s">
        <v>638</v>
      </c>
      <c r="C376" s="1" t="s">
        <v>24</v>
      </c>
      <c r="D376" s="1" t="s">
        <v>25</v>
      </c>
      <c r="E376" s="3">
        <v>369</v>
      </c>
      <c r="F376" s="3">
        <v>450</v>
      </c>
      <c r="G376" s="4">
        <v>18</v>
      </c>
      <c r="H376" s="3">
        <v>236.93039999999999</v>
      </c>
      <c r="I376" s="3">
        <v>132.06960000000001</v>
      </c>
      <c r="J376" s="5">
        <v>35.791219512195099</v>
      </c>
      <c r="K376" s="1" t="s">
        <v>26</v>
      </c>
      <c r="L376" s="1" t="s">
        <v>27</v>
      </c>
      <c r="M376" s="1" t="s">
        <v>637</v>
      </c>
      <c r="N376" s="1" t="s">
        <v>637</v>
      </c>
      <c r="O376" s="1" t="s">
        <v>637</v>
      </c>
      <c r="P376" s="1" t="s">
        <v>637</v>
      </c>
      <c r="Q376" s="1" t="s">
        <v>31</v>
      </c>
    </row>
    <row r="377" spans="1:17" ht="12.75" hidden="1" customHeight="1" x14ac:dyDescent="0.2">
      <c r="A377" s="1" t="s">
        <v>636</v>
      </c>
      <c r="B377" s="1" t="s">
        <v>635</v>
      </c>
      <c r="C377" s="1" t="s">
        <v>24</v>
      </c>
      <c r="D377" s="1" t="s">
        <v>25</v>
      </c>
      <c r="E377" s="3">
        <v>364.9</v>
      </c>
      <c r="F377" s="3">
        <v>514</v>
      </c>
      <c r="G377" s="4">
        <v>29</v>
      </c>
      <c r="H377" s="3">
        <v>99.446399999999997</v>
      </c>
      <c r="I377" s="3">
        <v>265.45359999999999</v>
      </c>
      <c r="J377" s="5">
        <v>72.746944368320101</v>
      </c>
      <c r="K377" s="1" t="s">
        <v>26</v>
      </c>
      <c r="L377" s="1" t="s">
        <v>27</v>
      </c>
      <c r="M377" s="1" t="s">
        <v>28</v>
      </c>
      <c r="N377" s="1" t="s">
        <v>504</v>
      </c>
      <c r="O377" s="1" t="s">
        <v>616</v>
      </c>
      <c r="P377" s="1" t="s">
        <v>596</v>
      </c>
      <c r="Q377" s="1" t="s">
        <v>31</v>
      </c>
    </row>
    <row r="378" spans="1:17" ht="12.75" hidden="1" customHeight="1" x14ac:dyDescent="0.2">
      <c r="A378" s="1" t="s">
        <v>634</v>
      </c>
      <c r="B378" s="1" t="s">
        <v>633</v>
      </c>
      <c r="C378" s="1" t="s">
        <v>24</v>
      </c>
      <c r="D378" s="1" t="s">
        <v>25</v>
      </c>
      <c r="E378" s="3">
        <v>246</v>
      </c>
      <c r="F378" s="3">
        <v>330</v>
      </c>
      <c r="G378" s="4">
        <v>25</v>
      </c>
      <c r="H378" s="3">
        <v>169.12799999999999</v>
      </c>
      <c r="I378" s="3">
        <v>76.872</v>
      </c>
      <c r="J378" s="5">
        <v>31.2487804878049</v>
      </c>
      <c r="K378" s="1" t="s">
        <v>26</v>
      </c>
      <c r="L378" s="1" t="s">
        <v>27</v>
      </c>
      <c r="M378" s="1" t="s">
        <v>176</v>
      </c>
      <c r="N378" s="1" t="s">
        <v>605</v>
      </c>
      <c r="O378" s="1" t="s">
        <v>562</v>
      </c>
      <c r="P378" s="1" t="s">
        <v>596</v>
      </c>
      <c r="Q378" s="1" t="s">
        <v>31</v>
      </c>
    </row>
    <row r="379" spans="1:17" ht="12.75" hidden="1" customHeight="1" x14ac:dyDescent="0.2">
      <c r="A379" s="1" t="s">
        <v>632</v>
      </c>
      <c r="B379" s="1" t="s">
        <v>631</v>
      </c>
      <c r="C379" s="1" t="s">
        <v>24</v>
      </c>
      <c r="D379" s="1" t="s">
        <v>25</v>
      </c>
      <c r="E379" s="3">
        <v>405.9</v>
      </c>
      <c r="F379" s="3">
        <v>545</v>
      </c>
      <c r="G379" s="4">
        <v>26</v>
      </c>
      <c r="H379" s="3">
        <v>260.25839999999999</v>
      </c>
      <c r="I379" s="3">
        <v>145.64160000000001</v>
      </c>
      <c r="J379" s="5">
        <v>35.881152993348103</v>
      </c>
      <c r="K379" s="1" t="s">
        <v>26</v>
      </c>
      <c r="L379" s="1" t="s">
        <v>27</v>
      </c>
      <c r="M379" s="1" t="s">
        <v>176</v>
      </c>
      <c r="N379" s="1" t="s">
        <v>605</v>
      </c>
      <c r="O379" s="1" t="s">
        <v>562</v>
      </c>
      <c r="P379" s="1" t="s">
        <v>596</v>
      </c>
      <c r="Q379" s="1" t="s">
        <v>31</v>
      </c>
    </row>
    <row r="380" spans="1:17" ht="12.75" hidden="1" customHeight="1" x14ac:dyDescent="0.2">
      <c r="A380" s="1" t="s">
        <v>630</v>
      </c>
      <c r="B380" s="1" t="s">
        <v>629</v>
      </c>
      <c r="C380" s="1" t="s">
        <v>24</v>
      </c>
      <c r="D380" s="1" t="s">
        <v>25</v>
      </c>
      <c r="E380" s="3">
        <v>311.60000000000002</v>
      </c>
      <c r="F380" s="3">
        <v>418</v>
      </c>
      <c r="G380" s="4">
        <v>25</v>
      </c>
      <c r="H380" s="3">
        <v>210.2004</v>
      </c>
      <c r="I380" s="3">
        <v>101.39960000000001</v>
      </c>
      <c r="J380" s="5">
        <v>32.541591784338898</v>
      </c>
      <c r="K380" s="1" t="s">
        <v>26</v>
      </c>
      <c r="L380" s="1" t="s">
        <v>27</v>
      </c>
      <c r="M380" s="1" t="s">
        <v>176</v>
      </c>
      <c r="N380" s="1" t="s">
        <v>605</v>
      </c>
      <c r="O380" s="1" t="s">
        <v>562</v>
      </c>
      <c r="P380" s="1" t="s">
        <v>208</v>
      </c>
      <c r="Q380" s="1" t="s">
        <v>31</v>
      </c>
    </row>
    <row r="381" spans="1:17" ht="12.75" hidden="1" customHeight="1" x14ac:dyDescent="0.2">
      <c r="A381" s="1" t="s">
        <v>628</v>
      </c>
      <c r="B381" s="1" t="s">
        <v>627</v>
      </c>
      <c r="C381" s="1" t="s">
        <v>24</v>
      </c>
      <c r="D381" s="1" t="s">
        <v>25</v>
      </c>
      <c r="E381" s="3">
        <v>315.7</v>
      </c>
      <c r="F381" s="3">
        <v>424</v>
      </c>
      <c r="G381" s="4">
        <v>26</v>
      </c>
      <c r="H381" s="3">
        <v>202.5</v>
      </c>
      <c r="I381" s="3">
        <v>113.2</v>
      </c>
      <c r="J381" s="5">
        <v>35.856826100728497</v>
      </c>
      <c r="K381" s="1" t="s">
        <v>26</v>
      </c>
      <c r="L381" s="1" t="s">
        <v>27</v>
      </c>
      <c r="M381" s="1" t="s">
        <v>176</v>
      </c>
      <c r="N381" s="1" t="s">
        <v>605</v>
      </c>
      <c r="O381" s="1" t="s">
        <v>562</v>
      </c>
      <c r="P381" s="1" t="s">
        <v>208</v>
      </c>
      <c r="Q381" s="1" t="s">
        <v>31</v>
      </c>
    </row>
    <row r="382" spans="1:17" ht="12.75" hidden="1" customHeight="1" x14ac:dyDescent="0.2">
      <c r="A382" s="1" t="s">
        <v>626</v>
      </c>
      <c r="B382" s="1" t="s">
        <v>625</v>
      </c>
      <c r="C382" s="1" t="s">
        <v>24</v>
      </c>
      <c r="D382" s="1" t="s">
        <v>25</v>
      </c>
      <c r="E382" s="3">
        <v>282.89999999999998</v>
      </c>
      <c r="F382" s="3">
        <v>380</v>
      </c>
      <c r="G382" s="4">
        <v>26</v>
      </c>
      <c r="H382" s="3">
        <v>197.37</v>
      </c>
      <c r="I382" s="3">
        <v>85.53</v>
      </c>
      <c r="J382" s="5">
        <v>30.233297985153801</v>
      </c>
      <c r="K382" s="1" t="s">
        <v>26</v>
      </c>
      <c r="L382" s="1" t="s">
        <v>27</v>
      </c>
      <c r="M382" s="1" t="s">
        <v>176</v>
      </c>
      <c r="N382" s="1" t="s">
        <v>605</v>
      </c>
      <c r="O382" s="1" t="s">
        <v>562</v>
      </c>
      <c r="P382" s="1" t="s">
        <v>208</v>
      </c>
      <c r="Q382" s="1" t="s">
        <v>31</v>
      </c>
    </row>
    <row r="383" spans="1:17" ht="12.75" hidden="1" customHeight="1" x14ac:dyDescent="0.2">
      <c r="A383" s="1" t="s">
        <v>624</v>
      </c>
      <c r="B383" s="1" t="s">
        <v>623</v>
      </c>
      <c r="C383" s="1" t="s">
        <v>24</v>
      </c>
      <c r="D383" s="1" t="s">
        <v>25</v>
      </c>
      <c r="E383" s="3">
        <v>348.5</v>
      </c>
      <c r="F383" s="3">
        <v>506</v>
      </c>
      <c r="G383" s="4">
        <v>31</v>
      </c>
      <c r="H383" s="3">
        <v>307.34393999999998</v>
      </c>
      <c r="I383" s="3">
        <v>41.156059999999997</v>
      </c>
      <c r="J383" s="5">
        <v>11.809486370157799</v>
      </c>
      <c r="K383" s="1" t="s">
        <v>26</v>
      </c>
      <c r="L383" s="1" t="s">
        <v>27</v>
      </c>
      <c r="M383" s="1" t="s">
        <v>28</v>
      </c>
      <c r="N383" s="1" t="s">
        <v>538</v>
      </c>
      <c r="O383" s="1" t="s">
        <v>244</v>
      </c>
      <c r="P383" s="1" t="s">
        <v>261</v>
      </c>
      <c r="Q383" s="1" t="s">
        <v>31</v>
      </c>
    </row>
    <row r="384" spans="1:17" ht="12.75" hidden="1" customHeight="1" x14ac:dyDescent="0.2">
      <c r="A384" s="1" t="s">
        <v>622</v>
      </c>
      <c r="B384" s="1" t="s">
        <v>621</v>
      </c>
      <c r="C384" s="1" t="s">
        <v>24</v>
      </c>
      <c r="D384" s="1" t="s">
        <v>25</v>
      </c>
      <c r="E384" s="3">
        <v>217.3</v>
      </c>
      <c r="F384" s="3">
        <v>0</v>
      </c>
      <c r="G384" s="4">
        <v>0</v>
      </c>
      <c r="H384" s="3">
        <v>105.732</v>
      </c>
      <c r="I384" s="3">
        <v>111.568</v>
      </c>
      <c r="J384" s="5">
        <v>51.342843994477697</v>
      </c>
      <c r="K384" s="1" t="s">
        <v>26</v>
      </c>
      <c r="L384" s="1" t="s">
        <v>27</v>
      </c>
      <c r="M384" s="1" t="s">
        <v>28</v>
      </c>
      <c r="N384" s="1" t="s">
        <v>367</v>
      </c>
      <c r="O384" s="1" t="s">
        <v>569</v>
      </c>
      <c r="P384" s="1" t="s">
        <v>261</v>
      </c>
      <c r="Q384" s="1" t="s">
        <v>31</v>
      </c>
    </row>
    <row r="385" spans="1:17" ht="12.75" hidden="1" customHeight="1" x14ac:dyDescent="0.2">
      <c r="A385" s="1" t="s">
        <v>620</v>
      </c>
      <c r="B385" s="1" t="s">
        <v>619</v>
      </c>
      <c r="C385" s="1" t="s">
        <v>24</v>
      </c>
      <c r="D385" s="1" t="s">
        <v>25</v>
      </c>
      <c r="E385" s="3">
        <v>241.9</v>
      </c>
      <c r="F385" s="3">
        <v>351</v>
      </c>
      <c r="G385" s="4">
        <v>31</v>
      </c>
      <c r="H385" s="3">
        <v>113.85120000000001</v>
      </c>
      <c r="I385" s="3">
        <v>128.0488</v>
      </c>
      <c r="J385" s="5">
        <v>52.9346010748243</v>
      </c>
      <c r="K385" s="1" t="s">
        <v>26</v>
      </c>
      <c r="L385" s="1" t="s">
        <v>27</v>
      </c>
      <c r="M385" s="1" t="s">
        <v>28</v>
      </c>
      <c r="N385" s="1" t="s">
        <v>504</v>
      </c>
      <c r="O385" s="1" t="s">
        <v>616</v>
      </c>
      <c r="P385" s="1" t="s">
        <v>265</v>
      </c>
      <c r="Q385" s="1" t="s">
        <v>31</v>
      </c>
    </row>
    <row r="386" spans="1:17" ht="12.75" hidden="1" customHeight="1" x14ac:dyDescent="0.2">
      <c r="A386" s="1" t="s">
        <v>618</v>
      </c>
      <c r="B386" s="1" t="s">
        <v>617</v>
      </c>
      <c r="C386" s="1" t="s">
        <v>24</v>
      </c>
      <c r="D386" s="1" t="s">
        <v>25</v>
      </c>
      <c r="E386" s="3">
        <v>2118.06</v>
      </c>
      <c r="F386" s="3">
        <v>3073</v>
      </c>
      <c r="G386" s="4">
        <v>31</v>
      </c>
      <c r="H386" s="3">
        <v>1479.7522899999999</v>
      </c>
      <c r="I386" s="3">
        <v>638.30771000000004</v>
      </c>
      <c r="J386" s="5">
        <v>30.136431923552699</v>
      </c>
      <c r="K386" s="1" t="s">
        <v>26</v>
      </c>
      <c r="L386" s="1" t="s">
        <v>27</v>
      </c>
      <c r="M386" s="1" t="s">
        <v>28</v>
      </c>
      <c r="N386" s="1" t="s">
        <v>504</v>
      </c>
      <c r="O386" s="1" t="s">
        <v>616</v>
      </c>
      <c r="P386" s="1" t="s">
        <v>265</v>
      </c>
      <c r="Q386" s="1" t="s">
        <v>31</v>
      </c>
    </row>
    <row r="387" spans="1:17" ht="12.75" hidden="1" customHeight="1" x14ac:dyDescent="0.2">
      <c r="A387" s="1" t="s">
        <v>615</v>
      </c>
      <c r="B387" s="1" t="s">
        <v>614</v>
      </c>
      <c r="C387" s="1" t="s">
        <v>24</v>
      </c>
      <c r="D387" s="1" t="s">
        <v>25</v>
      </c>
      <c r="E387" s="3">
        <v>225.5</v>
      </c>
      <c r="F387" s="3">
        <v>303</v>
      </c>
      <c r="G387" s="4">
        <v>26</v>
      </c>
      <c r="H387" s="3">
        <v>145.80000000000001</v>
      </c>
      <c r="I387" s="3">
        <v>79.7</v>
      </c>
      <c r="J387" s="5">
        <v>35.343680709534397</v>
      </c>
      <c r="K387" s="1" t="s">
        <v>26</v>
      </c>
      <c r="L387" s="1" t="s">
        <v>27</v>
      </c>
      <c r="M387" s="1" t="s">
        <v>176</v>
      </c>
      <c r="N387" s="1" t="s">
        <v>605</v>
      </c>
      <c r="O387" s="1" t="s">
        <v>604</v>
      </c>
      <c r="P387" s="1" t="s">
        <v>208</v>
      </c>
      <c r="Q387" s="1" t="s">
        <v>31</v>
      </c>
    </row>
    <row r="388" spans="1:17" ht="12.75" hidden="1" customHeight="1" x14ac:dyDescent="0.2">
      <c r="A388" s="1" t="s">
        <v>613</v>
      </c>
      <c r="B388" s="1" t="s">
        <v>612</v>
      </c>
      <c r="C388" s="1" t="s">
        <v>24</v>
      </c>
      <c r="D388" s="1" t="s">
        <v>25</v>
      </c>
      <c r="E388" s="3">
        <v>369</v>
      </c>
      <c r="F388" s="3">
        <v>495</v>
      </c>
      <c r="G388" s="4">
        <v>25</v>
      </c>
      <c r="H388" s="3">
        <v>263.25</v>
      </c>
      <c r="I388" s="3">
        <v>105.75</v>
      </c>
      <c r="J388" s="5">
        <v>28.658536585365901</v>
      </c>
      <c r="K388" s="1" t="s">
        <v>26</v>
      </c>
      <c r="L388" s="1" t="s">
        <v>27</v>
      </c>
      <c r="M388" s="1" t="s">
        <v>176</v>
      </c>
      <c r="N388" s="1" t="s">
        <v>605</v>
      </c>
      <c r="O388" s="1" t="s">
        <v>604</v>
      </c>
      <c r="P388" s="1" t="s">
        <v>208</v>
      </c>
      <c r="Q388" s="1" t="s">
        <v>31</v>
      </c>
    </row>
    <row r="389" spans="1:17" ht="12.75" hidden="1" customHeight="1" x14ac:dyDescent="0.2">
      <c r="A389" s="1" t="s">
        <v>611</v>
      </c>
      <c r="B389" s="1" t="s">
        <v>610</v>
      </c>
      <c r="C389" s="1" t="s">
        <v>24</v>
      </c>
      <c r="D389" s="1" t="s">
        <v>25</v>
      </c>
      <c r="E389" s="3">
        <v>561.70000000000005</v>
      </c>
      <c r="F389" s="3">
        <v>754</v>
      </c>
      <c r="G389" s="4">
        <v>26</v>
      </c>
      <c r="H389" s="3">
        <v>365.04</v>
      </c>
      <c r="I389" s="3">
        <v>196.66</v>
      </c>
      <c r="J389" s="5">
        <v>35.011572013530397</v>
      </c>
      <c r="K389" s="1" t="s">
        <v>26</v>
      </c>
      <c r="L389" s="1" t="s">
        <v>27</v>
      </c>
      <c r="M389" s="1" t="s">
        <v>176</v>
      </c>
      <c r="N389" s="1" t="s">
        <v>605</v>
      </c>
      <c r="O389" s="1" t="s">
        <v>604</v>
      </c>
      <c r="P389" s="1" t="s">
        <v>208</v>
      </c>
      <c r="Q389" s="1" t="s">
        <v>31</v>
      </c>
    </row>
    <row r="390" spans="1:17" ht="12.75" hidden="1" customHeight="1" x14ac:dyDescent="0.2">
      <c r="A390" s="1" t="s">
        <v>609</v>
      </c>
      <c r="B390" s="1" t="s">
        <v>608</v>
      </c>
      <c r="C390" s="1" t="s">
        <v>24</v>
      </c>
      <c r="D390" s="1" t="s">
        <v>25</v>
      </c>
      <c r="E390" s="3">
        <v>291.10000000000002</v>
      </c>
      <c r="F390" s="3">
        <v>391</v>
      </c>
      <c r="G390" s="4">
        <v>26</v>
      </c>
      <c r="H390" s="3">
        <v>186.8724</v>
      </c>
      <c r="I390" s="3">
        <v>104.2276</v>
      </c>
      <c r="J390" s="5">
        <v>35.8047406389557</v>
      </c>
      <c r="K390" s="1" t="s">
        <v>26</v>
      </c>
      <c r="L390" s="1" t="s">
        <v>27</v>
      </c>
      <c r="M390" s="1" t="s">
        <v>176</v>
      </c>
      <c r="N390" s="1" t="s">
        <v>605</v>
      </c>
      <c r="O390" s="1" t="s">
        <v>604</v>
      </c>
      <c r="P390" s="1" t="s">
        <v>208</v>
      </c>
      <c r="Q390" s="1" t="s">
        <v>31</v>
      </c>
    </row>
    <row r="391" spans="1:17" ht="12.75" hidden="1" customHeight="1" x14ac:dyDescent="0.2">
      <c r="A391" s="1" t="s">
        <v>607</v>
      </c>
      <c r="B391" s="1" t="s">
        <v>606</v>
      </c>
      <c r="C391" s="1" t="s">
        <v>24</v>
      </c>
      <c r="D391" s="1" t="s">
        <v>25</v>
      </c>
      <c r="E391" s="3">
        <v>323.89999999999998</v>
      </c>
      <c r="F391" s="3">
        <v>435</v>
      </c>
      <c r="G391" s="4">
        <v>26</v>
      </c>
      <c r="H391" s="3">
        <v>209.71440000000001</v>
      </c>
      <c r="I391" s="3">
        <v>114.18559999999999</v>
      </c>
      <c r="J391" s="5">
        <v>35.253349799320802</v>
      </c>
      <c r="K391" s="1" t="s">
        <v>26</v>
      </c>
      <c r="L391" s="1" t="s">
        <v>27</v>
      </c>
      <c r="M391" s="1" t="s">
        <v>176</v>
      </c>
      <c r="N391" s="1" t="s">
        <v>605</v>
      </c>
      <c r="O391" s="1" t="s">
        <v>604</v>
      </c>
      <c r="P391" s="1" t="s">
        <v>208</v>
      </c>
      <c r="Q391" s="1" t="s">
        <v>31</v>
      </c>
    </row>
    <row r="392" spans="1:17" ht="12.75" hidden="1" customHeight="1" x14ac:dyDescent="0.2">
      <c r="A392" s="1" t="s">
        <v>603</v>
      </c>
      <c r="B392" s="1" t="s">
        <v>602</v>
      </c>
      <c r="C392" s="1" t="s">
        <v>24</v>
      </c>
      <c r="D392" s="1" t="s">
        <v>25</v>
      </c>
      <c r="E392" s="3">
        <v>244.36</v>
      </c>
      <c r="F392" s="3">
        <v>355</v>
      </c>
      <c r="G392" s="4">
        <v>31</v>
      </c>
      <c r="H392" s="3">
        <v>91.165430000000001</v>
      </c>
      <c r="I392" s="3">
        <v>153.19457</v>
      </c>
      <c r="J392" s="5">
        <v>62.692163201833402</v>
      </c>
      <c r="K392" s="1" t="s">
        <v>26</v>
      </c>
      <c r="L392" s="1" t="s">
        <v>27</v>
      </c>
      <c r="M392" s="1" t="s">
        <v>28</v>
      </c>
      <c r="N392" s="1" t="s">
        <v>538</v>
      </c>
      <c r="O392" s="1" t="s">
        <v>244</v>
      </c>
      <c r="P392" s="1" t="s">
        <v>261</v>
      </c>
      <c r="Q392" s="1" t="s">
        <v>31</v>
      </c>
    </row>
    <row r="393" spans="1:17" ht="12.75" hidden="1" customHeight="1" x14ac:dyDescent="0.2">
      <c r="A393" s="1" t="s">
        <v>601</v>
      </c>
      <c r="B393" s="1" t="s">
        <v>600</v>
      </c>
      <c r="C393" s="1" t="s">
        <v>24</v>
      </c>
      <c r="D393" s="1" t="s">
        <v>25</v>
      </c>
      <c r="E393" s="3">
        <v>159.9</v>
      </c>
      <c r="F393" s="3">
        <v>225</v>
      </c>
      <c r="G393" s="4">
        <v>29</v>
      </c>
      <c r="H393" s="3">
        <v>64.605599999999995</v>
      </c>
      <c r="I393" s="3">
        <v>95.294399999999996</v>
      </c>
      <c r="J393" s="5">
        <v>59.5962476547842</v>
      </c>
      <c r="K393" s="1" t="s">
        <v>26</v>
      </c>
      <c r="L393" s="1" t="s">
        <v>27</v>
      </c>
      <c r="M393" s="1" t="s">
        <v>28</v>
      </c>
      <c r="N393" s="1" t="s">
        <v>538</v>
      </c>
      <c r="O393" s="1" t="s">
        <v>597</v>
      </c>
      <c r="P393" s="1" t="s">
        <v>596</v>
      </c>
      <c r="Q393" s="1" t="s">
        <v>31</v>
      </c>
    </row>
    <row r="394" spans="1:17" ht="12.75" hidden="1" customHeight="1" x14ac:dyDescent="0.2">
      <c r="A394" s="1" t="s">
        <v>599</v>
      </c>
      <c r="B394" s="1" t="s">
        <v>598</v>
      </c>
      <c r="C394" s="1" t="s">
        <v>24</v>
      </c>
      <c r="D394" s="1" t="s">
        <v>25</v>
      </c>
      <c r="E394" s="3">
        <v>123</v>
      </c>
      <c r="F394" s="3">
        <v>173</v>
      </c>
      <c r="G394" s="4">
        <v>29</v>
      </c>
      <c r="H394" s="3">
        <v>28.317599999999999</v>
      </c>
      <c r="I394" s="3">
        <v>94.682400000000001</v>
      </c>
      <c r="J394" s="5">
        <v>76.977560975609805</v>
      </c>
      <c r="K394" s="1" t="s">
        <v>26</v>
      </c>
      <c r="L394" s="1" t="s">
        <v>27</v>
      </c>
      <c r="M394" s="1" t="s">
        <v>28</v>
      </c>
      <c r="N394" s="1" t="s">
        <v>538</v>
      </c>
      <c r="O394" s="1" t="s">
        <v>597</v>
      </c>
      <c r="P394" s="1" t="s">
        <v>596</v>
      </c>
      <c r="Q394" s="1" t="s">
        <v>31</v>
      </c>
    </row>
    <row r="395" spans="1:17" ht="12.75" hidden="1" customHeight="1" x14ac:dyDescent="0.2">
      <c r="A395" s="1" t="s">
        <v>595</v>
      </c>
      <c r="B395" s="1" t="s">
        <v>594</v>
      </c>
      <c r="C395" s="1" t="s">
        <v>24</v>
      </c>
      <c r="D395" s="1" t="s">
        <v>25</v>
      </c>
      <c r="E395" s="3">
        <v>232.21</v>
      </c>
      <c r="F395" s="3">
        <v>354</v>
      </c>
      <c r="G395" s="4">
        <v>34</v>
      </c>
      <c r="H395" s="3">
        <v>108</v>
      </c>
      <c r="I395" s="3">
        <v>124.21</v>
      </c>
      <c r="J395" s="5">
        <v>53.490375091512</v>
      </c>
      <c r="K395" s="1" t="s">
        <v>26</v>
      </c>
      <c r="L395" s="1" t="s">
        <v>27</v>
      </c>
      <c r="M395" s="1" t="s">
        <v>28</v>
      </c>
      <c r="N395" s="1" t="s">
        <v>563</v>
      </c>
      <c r="O395" s="1" t="s">
        <v>562</v>
      </c>
      <c r="P395" s="1" t="s">
        <v>265</v>
      </c>
      <c r="Q395" s="1" t="s">
        <v>31</v>
      </c>
    </row>
    <row r="396" spans="1:17" ht="12.75" hidden="1" customHeight="1" x14ac:dyDescent="0.2">
      <c r="A396" s="1" t="s">
        <v>593</v>
      </c>
      <c r="B396" s="1" t="s">
        <v>592</v>
      </c>
      <c r="C396" s="1" t="s">
        <v>24</v>
      </c>
      <c r="D396" s="1" t="s">
        <v>25</v>
      </c>
      <c r="E396" s="3">
        <v>147.03</v>
      </c>
      <c r="F396" s="3">
        <v>224</v>
      </c>
      <c r="G396" s="4">
        <v>34</v>
      </c>
      <c r="H396" s="3">
        <v>32.4</v>
      </c>
      <c r="I396" s="3">
        <v>114.63</v>
      </c>
      <c r="J396" s="5">
        <v>77.963680881452802</v>
      </c>
      <c r="K396" s="1" t="s">
        <v>26</v>
      </c>
      <c r="L396" s="1" t="s">
        <v>27</v>
      </c>
      <c r="M396" s="1" t="s">
        <v>28</v>
      </c>
      <c r="N396" s="1" t="s">
        <v>563</v>
      </c>
      <c r="O396" s="1" t="s">
        <v>538</v>
      </c>
      <c r="P396" s="1" t="s">
        <v>265</v>
      </c>
      <c r="Q396" s="1" t="s">
        <v>31</v>
      </c>
    </row>
    <row r="397" spans="1:17" ht="12.75" hidden="1" customHeight="1" x14ac:dyDescent="0.2">
      <c r="A397" s="1" t="s">
        <v>591</v>
      </c>
      <c r="B397" s="1" t="s">
        <v>590</v>
      </c>
      <c r="C397" s="1" t="s">
        <v>24</v>
      </c>
      <c r="D397" s="1" t="s">
        <v>25</v>
      </c>
      <c r="E397" s="3">
        <v>245.18</v>
      </c>
      <c r="F397" s="3">
        <v>30</v>
      </c>
      <c r="G397" s="4">
        <v>-717</v>
      </c>
      <c r="H397" s="3">
        <v>16.610399999999998</v>
      </c>
      <c r="I397" s="3">
        <v>228.56960000000001</v>
      </c>
      <c r="J397" s="5">
        <v>93.225222285667698</v>
      </c>
      <c r="K397" s="1" t="s">
        <v>26</v>
      </c>
      <c r="L397" s="1" t="s">
        <v>27</v>
      </c>
      <c r="M397" s="1" t="s">
        <v>176</v>
      </c>
      <c r="N397" s="1" t="s">
        <v>175</v>
      </c>
      <c r="O397" s="1" t="s">
        <v>175</v>
      </c>
      <c r="P397" s="1" t="s">
        <v>265</v>
      </c>
      <c r="Q397" s="1" t="s">
        <v>31</v>
      </c>
    </row>
    <row r="398" spans="1:17" ht="12.75" hidden="1" customHeight="1" x14ac:dyDescent="0.2">
      <c r="A398" s="1" t="s">
        <v>589</v>
      </c>
      <c r="B398" s="1" t="s">
        <v>588</v>
      </c>
      <c r="C398" s="1" t="s">
        <v>24</v>
      </c>
      <c r="D398" s="1" t="s">
        <v>25</v>
      </c>
      <c r="E398" s="3">
        <v>102.5</v>
      </c>
      <c r="F398" s="3">
        <v>144</v>
      </c>
      <c r="G398" s="4">
        <v>29</v>
      </c>
      <c r="H398" s="3">
        <v>33.058799999999998</v>
      </c>
      <c r="I398" s="3">
        <v>69.441199999999995</v>
      </c>
      <c r="J398" s="5">
        <v>67.747512195121999</v>
      </c>
      <c r="K398" s="1" t="s">
        <v>26</v>
      </c>
      <c r="L398" s="1" t="s">
        <v>27</v>
      </c>
      <c r="M398" s="1" t="s">
        <v>28</v>
      </c>
      <c r="N398" s="1" t="s">
        <v>367</v>
      </c>
      <c r="O398" s="1" t="s">
        <v>585</v>
      </c>
      <c r="P398" s="1" t="s">
        <v>208</v>
      </c>
      <c r="Q398" s="1" t="s">
        <v>31</v>
      </c>
    </row>
    <row r="399" spans="1:17" ht="12.75" hidden="1" customHeight="1" x14ac:dyDescent="0.2">
      <c r="A399" s="1" t="s">
        <v>587</v>
      </c>
      <c r="B399" s="1" t="s">
        <v>586</v>
      </c>
      <c r="C399" s="1" t="s">
        <v>24</v>
      </c>
      <c r="D399" s="1" t="s">
        <v>25</v>
      </c>
      <c r="E399" s="3">
        <v>102.5</v>
      </c>
      <c r="F399" s="3">
        <v>144</v>
      </c>
      <c r="G399" s="4">
        <v>29</v>
      </c>
      <c r="H399" s="3">
        <v>33.058799999999998</v>
      </c>
      <c r="I399" s="3">
        <v>69.441199999999995</v>
      </c>
      <c r="J399" s="5">
        <v>67.747512195121999</v>
      </c>
      <c r="K399" s="1" t="s">
        <v>26</v>
      </c>
      <c r="L399" s="1" t="s">
        <v>27</v>
      </c>
      <c r="M399" s="1" t="s">
        <v>28</v>
      </c>
      <c r="N399" s="1" t="s">
        <v>367</v>
      </c>
      <c r="O399" s="1" t="s">
        <v>585</v>
      </c>
      <c r="P399" s="1" t="s">
        <v>208</v>
      </c>
      <c r="Q399" s="1" t="s">
        <v>31</v>
      </c>
    </row>
    <row r="400" spans="1:17" ht="12.75" hidden="1" customHeight="1" x14ac:dyDescent="0.2">
      <c r="A400" s="1" t="s">
        <v>584</v>
      </c>
      <c r="B400" s="1" t="s">
        <v>583</v>
      </c>
      <c r="C400" s="1" t="s">
        <v>24</v>
      </c>
      <c r="D400" s="1" t="s">
        <v>25</v>
      </c>
      <c r="E400" s="3">
        <v>143.5</v>
      </c>
      <c r="F400" s="3">
        <v>202</v>
      </c>
      <c r="G400" s="4">
        <v>29</v>
      </c>
      <c r="H400" s="3">
        <v>39.949199999999998</v>
      </c>
      <c r="I400" s="3">
        <v>103.5508</v>
      </c>
      <c r="J400" s="5">
        <v>72.160836236933804</v>
      </c>
      <c r="K400" s="1" t="s">
        <v>26</v>
      </c>
      <c r="L400" s="1" t="s">
        <v>27</v>
      </c>
      <c r="M400" s="1" t="s">
        <v>28</v>
      </c>
      <c r="N400" s="1" t="s">
        <v>367</v>
      </c>
      <c r="O400" s="1" t="s">
        <v>566</v>
      </c>
      <c r="P400" s="1" t="s">
        <v>208</v>
      </c>
      <c r="Q400" s="1" t="s">
        <v>31</v>
      </c>
    </row>
    <row r="401" spans="1:17" ht="12.75" hidden="1" customHeight="1" x14ac:dyDescent="0.2">
      <c r="A401" s="1" t="s">
        <v>582</v>
      </c>
      <c r="B401" s="1" t="s">
        <v>581</v>
      </c>
      <c r="C401" s="1" t="s">
        <v>24</v>
      </c>
      <c r="D401" s="1" t="s">
        <v>25</v>
      </c>
      <c r="E401" s="3">
        <v>143.5</v>
      </c>
      <c r="F401" s="3">
        <v>202</v>
      </c>
      <c r="G401" s="4">
        <v>29</v>
      </c>
      <c r="H401" s="3">
        <v>64.400400000000005</v>
      </c>
      <c r="I401" s="3">
        <v>79.099599999999995</v>
      </c>
      <c r="J401" s="5">
        <v>55.121672473867598</v>
      </c>
      <c r="K401" s="1" t="s">
        <v>26</v>
      </c>
      <c r="L401" s="1" t="s">
        <v>27</v>
      </c>
      <c r="M401" s="1" t="s">
        <v>28</v>
      </c>
      <c r="N401" s="1" t="s">
        <v>367</v>
      </c>
      <c r="O401" s="1" t="s">
        <v>566</v>
      </c>
      <c r="P401" s="1" t="s">
        <v>208</v>
      </c>
      <c r="Q401" s="1" t="s">
        <v>31</v>
      </c>
    </row>
    <row r="402" spans="1:17" ht="12.75" hidden="1" customHeight="1" x14ac:dyDescent="0.2">
      <c r="A402" s="1" t="s">
        <v>580</v>
      </c>
      <c r="B402" s="1" t="s">
        <v>579</v>
      </c>
      <c r="C402" s="1" t="s">
        <v>24</v>
      </c>
      <c r="D402" s="1" t="s">
        <v>25</v>
      </c>
      <c r="E402" s="3">
        <v>266.5</v>
      </c>
      <c r="F402" s="3">
        <v>375</v>
      </c>
      <c r="G402" s="4">
        <v>29</v>
      </c>
      <c r="H402" s="3">
        <v>58.276800000000001</v>
      </c>
      <c r="I402" s="3">
        <v>208.22319999999999</v>
      </c>
      <c r="J402" s="5">
        <v>78.132532833020605</v>
      </c>
      <c r="K402" s="1" t="s">
        <v>26</v>
      </c>
      <c r="L402" s="1" t="s">
        <v>27</v>
      </c>
      <c r="M402" s="1" t="s">
        <v>28</v>
      </c>
      <c r="N402" s="1" t="s">
        <v>367</v>
      </c>
      <c r="O402" s="1" t="s">
        <v>569</v>
      </c>
      <c r="P402" s="1" t="s">
        <v>208</v>
      </c>
      <c r="Q402" s="1" t="s">
        <v>31</v>
      </c>
    </row>
    <row r="403" spans="1:17" ht="12.75" hidden="1" customHeight="1" x14ac:dyDescent="0.2">
      <c r="A403" s="1" t="s">
        <v>578</v>
      </c>
      <c r="B403" s="1" t="s">
        <v>577</v>
      </c>
      <c r="C403" s="1" t="s">
        <v>24</v>
      </c>
      <c r="D403" s="1" t="s">
        <v>25</v>
      </c>
      <c r="E403" s="3">
        <v>266.5</v>
      </c>
      <c r="F403" s="3">
        <v>375</v>
      </c>
      <c r="G403" s="4">
        <v>29</v>
      </c>
      <c r="H403" s="3">
        <v>58.276800000000001</v>
      </c>
      <c r="I403" s="3">
        <v>208.22319999999999</v>
      </c>
      <c r="J403" s="5">
        <v>78.132532833020605</v>
      </c>
      <c r="K403" s="1" t="s">
        <v>26</v>
      </c>
      <c r="L403" s="1" t="s">
        <v>27</v>
      </c>
      <c r="M403" s="1" t="s">
        <v>28</v>
      </c>
      <c r="N403" s="1" t="s">
        <v>367</v>
      </c>
      <c r="O403" s="1" t="s">
        <v>569</v>
      </c>
      <c r="P403" s="1" t="s">
        <v>208</v>
      </c>
      <c r="Q403" s="1" t="s">
        <v>31</v>
      </c>
    </row>
    <row r="404" spans="1:17" ht="12.75" hidden="1" customHeight="1" x14ac:dyDescent="0.2">
      <c r="A404" s="1" t="s">
        <v>576</v>
      </c>
      <c r="B404" s="1" t="s">
        <v>575</v>
      </c>
      <c r="C404" s="1" t="s">
        <v>24</v>
      </c>
      <c r="D404" s="1" t="s">
        <v>25</v>
      </c>
      <c r="E404" s="3">
        <v>122.46</v>
      </c>
      <c r="F404" s="3">
        <v>173</v>
      </c>
      <c r="G404" s="4">
        <v>29</v>
      </c>
      <c r="H404" s="3">
        <v>39.463200000000001</v>
      </c>
      <c r="I404" s="3">
        <v>82.996799999999993</v>
      </c>
      <c r="J404" s="5">
        <v>67.774620284174404</v>
      </c>
      <c r="K404" s="1" t="s">
        <v>26</v>
      </c>
      <c r="L404" s="1" t="s">
        <v>27</v>
      </c>
      <c r="M404" s="1" t="s">
        <v>28</v>
      </c>
      <c r="N404" s="1" t="s">
        <v>367</v>
      </c>
      <c r="O404" s="1" t="s">
        <v>572</v>
      </c>
      <c r="P404" s="1" t="s">
        <v>208</v>
      </c>
      <c r="Q404" s="1" t="s">
        <v>31</v>
      </c>
    </row>
    <row r="405" spans="1:17" ht="12.75" hidden="1" customHeight="1" x14ac:dyDescent="0.2">
      <c r="A405" s="1" t="s">
        <v>574</v>
      </c>
      <c r="B405" s="1" t="s">
        <v>573</v>
      </c>
      <c r="C405" s="1" t="s">
        <v>24</v>
      </c>
      <c r="D405" s="1" t="s">
        <v>25</v>
      </c>
      <c r="E405" s="3">
        <v>135.30000000000001</v>
      </c>
      <c r="F405" s="3">
        <v>191</v>
      </c>
      <c r="G405" s="4">
        <v>29</v>
      </c>
      <c r="H405" s="3">
        <v>56.613599999999998</v>
      </c>
      <c r="I405" s="3">
        <v>78.686400000000006</v>
      </c>
      <c r="J405" s="5">
        <v>58.156984478935698</v>
      </c>
      <c r="K405" s="1" t="s">
        <v>26</v>
      </c>
      <c r="L405" s="1" t="s">
        <v>27</v>
      </c>
      <c r="M405" s="1" t="s">
        <v>28</v>
      </c>
      <c r="N405" s="1" t="s">
        <v>367</v>
      </c>
      <c r="O405" s="1" t="s">
        <v>572</v>
      </c>
      <c r="P405" s="1" t="s">
        <v>208</v>
      </c>
      <c r="Q405" s="1" t="s">
        <v>31</v>
      </c>
    </row>
    <row r="406" spans="1:17" ht="12.75" hidden="1" customHeight="1" x14ac:dyDescent="0.2">
      <c r="A406" s="1" t="s">
        <v>571</v>
      </c>
      <c r="B406" s="1" t="s">
        <v>570</v>
      </c>
      <c r="C406" s="1" t="s">
        <v>24</v>
      </c>
      <c r="D406" s="1" t="s">
        <v>25</v>
      </c>
      <c r="E406" s="3">
        <v>165.64</v>
      </c>
      <c r="F406" s="3">
        <v>202</v>
      </c>
      <c r="G406" s="4">
        <v>18</v>
      </c>
      <c r="H406" s="3">
        <v>23.846399999999999</v>
      </c>
      <c r="I406" s="3">
        <v>141.7936</v>
      </c>
      <c r="J406" s="5">
        <v>85.603477420912796</v>
      </c>
      <c r="K406" s="1" t="s">
        <v>26</v>
      </c>
      <c r="L406" s="1" t="s">
        <v>27</v>
      </c>
      <c r="M406" s="1" t="s">
        <v>28</v>
      </c>
      <c r="N406" s="1" t="s">
        <v>367</v>
      </c>
      <c r="O406" s="1" t="s">
        <v>569</v>
      </c>
      <c r="P406" s="1" t="s">
        <v>208</v>
      </c>
      <c r="Q406" s="1" t="s">
        <v>31</v>
      </c>
    </row>
    <row r="407" spans="1:17" ht="12.75" hidden="1" customHeight="1" x14ac:dyDescent="0.2">
      <c r="A407" s="1" t="s">
        <v>568</v>
      </c>
      <c r="B407" s="1" t="s">
        <v>567</v>
      </c>
      <c r="C407" s="1" t="s">
        <v>24</v>
      </c>
      <c r="D407" s="1" t="s">
        <v>25</v>
      </c>
      <c r="E407" s="3">
        <v>143.5</v>
      </c>
      <c r="F407" s="3">
        <v>202</v>
      </c>
      <c r="G407" s="4">
        <v>29</v>
      </c>
      <c r="H407" s="3">
        <v>23.846399999999999</v>
      </c>
      <c r="I407" s="3">
        <v>119.6536</v>
      </c>
      <c r="J407" s="5">
        <v>83.382299651568005</v>
      </c>
      <c r="K407" s="1" t="s">
        <v>26</v>
      </c>
      <c r="L407" s="1" t="s">
        <v>27</v>
      </c>
      <c r="M407" s="1" t="s">
        <v>28</v>
      </c>
      <c r="N407" s="1" t="s">
        <v>367</v>
      </c>
      <c r="O407" s="1" t="s">
        <v>566</v>
      </c>
      <c r="P407" s="1" t="s">
        <v>208</v>
      </c>
      <c r="Q407" s="1" t="s">
        <v>31</v>
      </c>
    </row>
    <row r="408" spans="1:17" ht="12.75" hidden="1" customHeight="1" x14ac:dyDescent="0.2">
      <c r="A408" s="1" t="s">
        <v>565</v>
      </c>
      <c r="B408" s="1" t="s">
        <v>564</v>
      </c>
      <c r="C408" s="1" t="s">
        <v>24</v>
      </c>
      <c r="D408" s="1" t="s">
        <v>25</v>
      </c>
      <c r="E408" s="3">
        <v>136.88999999999999</v>
      </c>
      <c r="F408" s="3">
        <v>209</v>
      </c>
      <c r="G408" s="4">
        <v>35</v>
      </c>
      <c r="H408" s="3">
        <v>70.2</v>
      </c>
      <c r="I408" s="3">
        <v>66.69</v>
      </c>
      <c r="J408" s="5">
        <v>48.717948717948701</v>
      </c>
      <c r="K408" s="1" t="s">
        <v>26</v>
      </c>
      <c r="L408" s="1" t="s">
        <v>27</v>
      </c>
      <c r="M408" s="1" t="s">
        <v>28</v>
      </c>
      <c r="N408" s="1" t="s">
        <v>563</v>
      </c>
      <c r="O408" s="1" t="s">
        <v>562</v>
      </c>
      <c r="P408" s="1" t="s">
        <v>265</v>
      </c>
      <c r="Q408" s="1" t="s">
        <v>31</v>
      </c>
    </row>
    <row r="409" spans="1:17" ht="12.75" customHeight="1" x14ac:dyDescent="0.2">
      <c r="A409" s="1" t="s">
        <v>561</v>
      </c>
      <c r="B409" s="1" t="s">
        <v>560</v>
      </c>
      <c r="C409" s="1" t="s">
        <v>24</v>
      </c>
      <c r="D409" s="1" t="s">
        <v>25</v>
      </c>
      <c r="E409" s="3">
        <v>2920</v>
      </c>
      <c r="F409" s="3">
        <v>4015</v>
      </c>
      <c r="G409" s="4">
        <v>27</v>
      </c>
      <c r="H409" s="3">
        <v>749.35294999999996</v>
      </c>
      <c r="I409" s="3">
        <v>2170.64705</v>
      </c>
      <c r="J409" s="5">
        <v>74.337227739726004</v>
      </c>
      <c r="K409" s="1" t="s">
        <v>26</v>
      </c>
      <c r="L409" s="1" t="s">
        <v>27</v>
      </c>
      <c r="M409" s="1" t="s">
        <v>312</v>
      </c>
      <c r="N409" s="1" t="s">
        <v>559</v>
      </c>
      <c r="O409" s="1" t="s">
        <v>558</v>
      </c>
      <c r="P409" s="1" t="s">
        <v>484</v>
      </c>
      <c r="Q409" s="1" t="s">
        <v>31</v>
      </c>
    </row>
    <row r="410" spans="1:17" ht="12.75" customHeight="1" x14ac:dyDescent="0.2">
      <c r="A410" s="1" t="s">
        <v>557</v>
      </c>
      <c r="B410" s="1" t="s">
        <v>556</v>
      </c>
      <c r="C410" s="1" t="s">
        <v>24</v>
      </c>
      <c r="D410" s="1" t="s">
        <v>25</v>
      </c>
      <c r="E410" s="3">
        <v>1750</v>
      </c>
      <c r="F410" s="3">
        <v>3075</v>
      </c>
      <c r="G410" s="4">
        <v>43</v>
      </c>
      <c r="H410" s="3">
        <v>720.81903</v>
      </c>
      <c r="I410" s="3">
        <v>1029.1809699999999</v>
      </c>
      <c r="J410" s="5">
        <v>58.810341142857098</v>
      </c>
      <c r="K410" s="1" t="s">
        <v>26</v>
      </c>
      <c r="L410" s="1" t="s">
        <v>27</v>
      </c>
      <c r="M410" s="1" t="s">
        <v>312</v>
      </c>
      <c r="N410" s="1" t="s">
        <v>484</v>
      </c>
      <c r="O410" s="1" t="s">
        <v>315</v>
      </c>
      <c r="P410" s="1" t="s">
        <v>484</v>
      </c>
      <c r="Q410" s="1" t="s">
        <v>31</v>
      </c>
    </row>
    <row r="411" spans="1:17" ht="12.75" customHeight="1" x14ac:dyDescent="0.2">
      <c r="A411" s="1" t="s">
        <v>555</v>
      </c>
      <c r="B411" s="1" t="s">
        <v>554</v>
      </c>
      <c r="C411" s="1" t="s">
        <v>24</v>
      </c>
      <c r="D411" s="1" t="s">
        <v>25</v>
      </c>
      <c r="E411" s="3">
        <v>1750</v>
      </c>
      <c r="F411" s="3">
        <v>3075</v>
      </c>
      <c r="G411" s="4">
        <v>43</v>
      </c>
      <c r="H411" s="3">
        <v>723.12504999999999</v>
      </c>
      <c r="I411" s="3">
        <v>1026.8749499999999</v>
      </c>
      <c r="J411" s="5">
        <v>58.678568571428599</v>
      </c>
      <c r="K411" s="1" t="s">
        <v>26</v>
      </c>
      <c r="L411" s="1" t="s">
        <v>27</v>
      </c>
      <c r="M411" s="1" t="s">
        <v>312</v>
      </c>
      <c r="N411" s="1" t="s">
        <v>484</v>
      </c>
      <c r="O411" s="1" t="s">
        <v>553</v>
      </c>
      <c r="P411" s="1" t="s">
        <v>484</v>
      </c>
      <c r="Q411" s="1" t="s">
        <v>31</v>
      </c>
    </row>
    <row r="412" spans="1:17" ht="12.75" hidden="1" customHeight="1" x14ac:dyDescent="0.2">
      <c r="A412" s="1" t="s">
        <v>552</v>
      </c>
      <c r="B412" s="1" t="s">
        <v>551</v>
      </c>
      <c r="C412" s="1" t="s">
        <v>24</v>
      </c>
      <c r="D412" s="1" t="s">
        <v>25</v>
      </c>
      <c r="E412" s="3">
        <v>383.15</v>
      </c>
      <c r="F412" s="3">
        <v>448</v>
      </c>
      <c r="G412" s="4">
        <v>14</v>
      </c>
      <c r="H412" s="3">
        <v>82.8</v>
      </c>
      <c r="I412" s="3">
        <v>300.35000000000002</v>
      </c>
      <c r="J412" s="5">
        <v>78.389664622210603</v>
      </c>
      <c r="K412" s="1" t="s">
        <v>26</v>
      </c>
      <c r="L412" s="1" t="s">
        <v>27</v>
      </c>
      <c r="M412" s="1" t="s">
        <v>28</v>
      </c>
      <c r="N412" s="1" t="s">
        <v>35</v>
      </c>
      <c r="O412" s="1" t="s">
        <v>35</v>
      </c>
      <c r="P412" s="1" t="s">
        <v>247</v>
      </c>
      <c r="Q412" s="1" t="s">
        <v>31</v>
      </c>
    </row>
    <row r="413" spans="1:17" ht="12.75" hidden="1" customHeight="1" x14ac:dyDescent="0.2">
      <c r="A413" s="1" t="s">
        <v>550</v>
      </c>
      <c r="B413" s="1" t="s">
        <v>549</v>
      </c>
      <c r="C413" s="1" t="s">
        <v>24</v>
      </c>
      <c r="D413" s="1" t="s">
        <v>25</v>
      </c>
      <c r="E413" s="3">
        <v>7247.1</v>
      </c>
      <c r="F413" s="3">
        <v>8379</v>
      </c>
      <c r="G413" s="4">
        <v>14</v>
      </c>
      <c r="H413" s="3">
        <v>6252.9789428571403</v>
      </c>
      <c r="I413" s="3">
        <v>994.12105714285701</v>
      </c>
      <c r="J413" s="5">
        <v>13.7175015819136</v>
      </c>
      <c r="K413" s="1" t="s">
        <v>26</v>
      </c>
      <c r="L413" s="1" t="s">
        <v>27</v>
      </c>
      <c r="M413" s="1" t="s">
        <v>28</v>
      </c>
      <c r="N413" s="1" t="s">
        <v>248</v>
      </c>
      <c r="O413" s="1" t="s">
        <v>244</v>
      </c>
      <c r="P413" s="1" t="s">
        <v>247</v>
      </c>
      <c r="Q413" s="1" t="s">
        <v>31</v>
      </c>
    </row>
    <row r="414" spans="1:17" ht="12.75" hidden="1" customHeight="1" x14ac:dyDescent="0.2">
      <c r="A414" s="1" t="s">
        <v>548</v>
      </c>
      <c r="B414" s="1" t="s">
        <v>547</v>
      </c>
      <c r="C414" s="1" t="s">
        <v>24</v>
      </c>
      <c r="D414" s="1" t="s">
        <v>25</v>
      </c>
      <c r="E414" s="3">
        <v>485.1</v>
      </c>
      <c r="F414" s="3">
        <v>561</v>
      </c>
      <c r="G414" s="4">
        <v>14</v>
      </c>
      <c r="H414" s="3">
        <v>189.11879999999999</v>
      </c>
      <c r="I414" s="3">
        <v>295.9812</v>
      </c>
      <c r="J414" s="5">
        <v>61.014471243042699</v>
      </c>
      <c r="K414" s="1" t="s">
        <v>26</v>
      </c>
      <c r="L414" s="1" t="s">
        <v>27</v>
      </c>
      <c r="M414" s="1" t="s">
        <v>28</v>
      </c>
      <c r="N414" s="1" t="s">
        <v>35</v>
      </c>
      <c r="O414" s="1" t="s">
        <v>35</v>
      </c>
      <c r="P414" s="1" t="s">
        <v>247</v>
      </c>
      <c r="Q414" s="1" t="s">
        <v>31</v>
      </c>
    </row>
    <row r="415" spans="1:17" ht="12.75" hidden="1" customHeight="1" x14ac:dyDescent="0.2">
      <c r="A415" s="1" t="s">
        <v>546</v>
      </c>
      <c r="B415" s="1" t="s">
        <v>545</v>
      </c>
      <c r="C415" s="1" t="s">
        <v>24</v>
      </c>
      <c r="D415" s="1" t="s">
        <v>25</v>
      </c>
      <c r="E415" s="3">
        <v>77.900000000000006</v>
      </c>
      <c r="F415" s="3">
        <v>105</v>
      </c>
      <c r="G415" s="4">
        <v>26</v>
      </c>
      <c r="H415" s="3">
        <v>0</v>
      </c>
      <c r="I415" s="3">
        <v>77.900000000000006</v>
      </c>
      <c r="J415" s="5">
        <v>100</v>
      </c>
      <c r="K415" s="1" t="s">
        <v>26</v>
      </c>
      <c r="L415" s="1" t="s">
        <v>27</v>
      </c>
      <c r="M415" s="1" t="s">
        <v>28</v>
      </c>
      <c r="N415" s="1" t="s">
        <v>244</v>
      </c>
      <c r="O415" s="1" t="s">
        <v>244</v>
      </c>
      <c r="P415" s="1" t="s">
        <v>243</v>
      </c>
      <c r="Q415" s="1" t="s">
        <v>31</v>
      </c>
    </row>
    <row r="416" spans="1:17" ht="12.75" hidden="1" customHeight="1" x14ac:dyDescent="0.2">
      <c r="A416" s="1" t="s">
        <v>544</v>
      </c>
      <c r="B416" s="1" t="s">
        <v>543</v>
      </c>
      <c r="C416" s="1" t="s">
        <v>24</v>
      </c>
      <c r="D416" s="1" t="s">
        <v>25</v>
      </c>
      <c r="E416" s="3">
        <v>10665.15</v>
      </c>
      <c r="F416" s="3">
        <v>12457</v>
      </c>
      <c r="G416" s="4">
        <v>14</v>
      </c>
      <c r="H416" s="3">
        <v>4518.6973714285696</v>
      </c>
      <c r="I416" s="3">
        <v>6146.4526285714301</v>
      </c>
      <c r="J416" s="5">
        <v>57.631187827376301</v>
      </c>
      <c r="K416" s="1" t="s">
        <v>26</v>
      </c>
      <c r="L416" s="1" t="s">
        <v>27</v>
      </c>
      <c r="M416" s="1" t="s">
        <v>511</v>
      </c>
      <c r="N416" s="1" t="s">
        <v>247</v>
      </c>
      <c r="O416" s="1" t="s">
        <v>510</v>
      </c>
      <c r="P416" s="1" t="s">
        <v>247</v>
      </c>
      <c r="Q416" s="1" t="s">
        <v>31</v>
      </c>
    </row>
    <row r="417" spans="1:17" ht="12.75" hidden="1" customHeight="1" x14ac:dyDescent="0.2">
      <c r="A417" s="1" t="s">
        <v>542</v>
      </c>
      <c r="B417" s="1" t="s">
        <v>541</v>
      </c>
      <c r="C417" s="1" t="s">
        <v>24</v>
      </c>
      <c r="D417" s="1" t="s">
        <v>25</v>
      </c>
      <c r="E417" s="3">
        <v>134.83000000000001</v>
      </c>
      <c r="F417" s="3">
        <v>198</v>
      </c>
      <c r="G417" s="4">
        <v>32</v>
      </c>
      <c r="H417" s="3">
        <v>85.706057142857105</v>
      </c>
      <c r="I417" s="3">
        <v>49.1239428571429</v>
      </c>
      <c r="J417" s="5">
        <v>36.433985653892201</v>
      </c>
      <c r="K417" s="1" t="s">
        <v>26</v>
      </c>
      <c r="L417" s="1" t="s">
        <v>27</v>
      </c>
      <c r="M417" s="1" t="s">
        <v>176</v>
      </c>
      <c r="N417" s="1" t="s">
        <v>247</v>
      </c>
      <c r="O417" s="1" t="s">
        <v>534</v>
      </c>
      <c r="P417" s="1" t="s">
        <v>247</v>
      </c>
      <c r="Q417" s="1" t="s">
        <v>31</v>
      </c>
    </row>
    <row r="418" spans="1:17" ht="12.75" hidden="1" customHeight="1" x14ac:dyDescent="0.2">
      <c r="A418" s="1" t="s">
        <v>540</v>
      </c>
      <c r="B418" s="1" t="s">
        <v>539</v>
      </c>
      <c r="C418" s="1" t="s">
        <v>24</v>
      </c>
      <c r="D418" s="1" t="s">
        <v>25</v>
      </c>
      <c r="E418" s="3">
        <v>9.6999999999999993</v>
      </c>
      <c r="F418" s="3">
        <v>11</v>
      </c>
      <c r="G418" s="4">
        <v>12</v>
      </c>
      <c r="H418" s="3">
        <v>3.5978571428571402</v>
      </c>
      <c r="I418" s="3">
        <v>6.1021428571428604</v>
      </c>
      <c r="J418" s="5">
        <v>62.908689248895399</v>
      </c>
      <c r="K418" s="1" t="s">
        <v>26</v>
      </c>
      <c r="L418" s="1" t="s">
        <v>27</v>
      </c>
      <c r="M418" s="1" t="s">
        <v>28</v>
      </c>
      <c r="N418" s="1" t="s">
        <v>538</v>
      </c>
      <c r="O418" s="1" t="s">
        <v>537</v>
      </c>
      <c r="P418" s="1" t="s">
        <v>247</v>
      </c>
      <c r="Q418" s="1" t="s">
        <v>31</v>
      </c>
    </row>
    <row r="419" spans="1:17" ht="12.75" hidden="1" customHeight="1" x14ac:dyDescent="0.2">
      <c r="A419" s="1" t="s">
        <v>536</v>
      </c>
      <c r="B419" s="1" t="s">
        <v>535</v>
      </c>
      <c r="C419" s="1" t="s">
        <v>523</v>
      </c>
      <c r="D419" s="1" t="s">
        <v>25</v>
      </c>
      <c r="E419" s="3">
        <v>363.75</v>
      </c>
      <c r="F419" s="3">
        <v>425</v>
      </c>
      <c r="G419" s="4">
        <v>14</v>
      </c>
      <c r="H419" s="3">
        <v>242.64437142857099</v>
      </c>
      <c r="I419" s="3">
        <v>121.10562857142899</v>
      </c>
      <c r="J419" s="5">
        <v>33.293643593519903</v>
      </c>
      <c r="K419" s="1" t="s">
        <v>26</v>
      </c>
      <c r="L419" s="1" t="s">
        <v>27</v>
      </c>
      <c r="M419" s="1" t="s">
        <v>176</v>
      </c>
      <c r="N419" s="1" t="s">
        <v>247</v>
      </c>
      <c r="O419" s="1" t="s">
        <v>534</v>
      </c>
      <c r="P419" s="1" t="s">
        <v>247</v>
      </c>
      <c r="Q419" s="1" t="s">
        <v>31</v>
      </c>
    </row>
    <row r="420" spans="1:17" ht="12.75" hidden="1" customHeight="1" x14ac:dyDescent="0.2">
      <c r="A420" s="1" t="s">
        <v>533</v>
      </c>
      <c r="B420" s="1" t="s">
        <v>532</v>
      </c>
      <c r="C420" s="1" t="s">
        <v>24</v>
      </c>
      <c r="D420" s="1" t="s">
        <v>25</v>
      </c>
      <c r="E420" s="3">
        <v>338.53</v>
      </c>
      <c r="F420" s="3">
        <v>395</v>
      </c>
      <c r="G420" s="4">
        <v>14</v>
      </c>
      <c r="H420" s="3">
        <v>165.36085714285699</v>
      </c>
      <c r="I420" s="3">
        <v>173.16914285714299</v>
      </c>
      <c r="J420" s="5">
        <v>51.153263479497497</v>
      </c>
      <c r="K420" s="1" t="s">
        <v>26</v>
      </c>
      <c r="L420" s="1" t="s">
        <v>27</v>
      </c>
      <c r="M420" s="1" t="s">
        <v>28</v>
      </c>
      <c r="N420" s="1" t="s">
        <v>248</v>
      </c>
      <c r="O420" s="1" t="s">
        <v>244</v>
      </c>
      <c r="P420" s="1" t="s">
        <v>247</v>
      </c>
      <c r="Q420" s="1" t="s">
        <v>31</v>
      </c>
    </row>
    <row r="421" spans="1:17" ht="12.75" hidden="1" customHeight="1" x14ac:dyDescent="0.2">
      <c r="A421" s="1" t="s">
        <v>531</v>
      </c>
      <c r="B421" s="1" t="s">
        <v>530</v>
      </c>
      <c r="C421" s="1" t="s">
        <v>523</v>
      </c>
      <c r="D421" s="1" t="s">
        <v>25</v>
      </c>
      <c r="E421" s="3">
        <v>4.8</v>
      </c>
      <c r="F421" s="3">
        <v>16</v>
      </c>
      <c r="G421" s="4">
        <v>70</v>
      </c>
      <c r="H421" s="3">
        <v>6.8014285714285698</v>
      </c>
      <c r="I421" s="3">
        <v>-2.00142857142857</v>
      </c>
      <c r="J421" s="5">
        <v>-41.696428571428598</v>
      </c>
      <c r="K421" s="1" t="s">
        <v>26</v>
      </c>
      <c r="L421" s="1" t="s">
        <v>27</v>
      </c>
      <c r="M421" s="1" t="s">
        <v>28</v>
      </c>
      <c r="N421" s="1" t="s">
        <v>247</v>
      </c>
      <c r="O421" s="1" t="s">
        <v>244</v>
      </c>
      <c r="P421" s="1" t="s">
        <v>247</v>
      </c>
      <c r="Q421" s="1" t="s">
        <v>31</v>
      </c>
    </row>
    <row r="422" spans="1:17" ht="12.75" hidden="1" customHeight="1" x14ac:dyDescent="0.2">
      <c r="A422" s="1" t="s">
        <v>529</v>
      </c>
      <c r="B422" s="1" t="s">
        <v>528</v>
      </c>
      <c r="C422" s="1" t="s">
        <v>24</v>
      </c>
      <c r="D422" s="1" t="s">
        <v>25</v>
      </c>
      <c r="E422" s="3">
        <v>29.05</v>
      </c>
      <c r="F422" s="3">
        <v>68</v>
      </c>
      <c r="G422" s="4">
        <v>57</v>
      </c>
      <c r="H422" s="3">
        <v>25.752171428571401</v>
      </c>
      <c r="I422" s="3">
        <v>3.2978285714285702</v>
      </c>
      <c r="J422" s="5">
        <v>11.3522498155889</v>
      </c>
      <c r="K422" s="1" t="s">
        <v>26</v>
      </c>
      <c r="L422" s="1" t="s">
        <v>27</v>
      </c>
      <c r="M422" s="1" t="s">
        <v>28</v>
      </c>
      <c r="N422" s="1" t="s">
        <v>247</v>
      </c>
      <c r="O422" s="1" t="s">
        <v>244</v>
      </c>
      <c r="P422" s="1" t="s">
        <v>247</v>
      </c>
      <c r="Q422" s="1" t="s">
        <v>31</v>
      </c>
    </row>
    <row r="423" spans="1:17" ht="12.75" hidden="1" customHeight="1" x14ac:dyDescent="0.2">
      <c r="A423" s="1" t="s">
        <v>527</v>
      </c>
      <c r="B423" s="1" t="s">
        <v>526</v>
      </c>
      <c r="C423" s="1" t="s">
        <v>523</v>
      </c>
      <c r="D423" s="1" t="s">
        <v>25</v>
      </c>
      <c r="E423" s="3">
        <v>38.799999999999997</v>
      </c>
      <c r="F423" s="3">
        <v>63</v>
      </c>
      <c r="G423" s="4">
        <v>38</v>
      </c>
      <c r="H423" s="3">
        <v>42.245399999999997</v>
      </c>
      <c r="I423" s="3">
        <v>-3.4453999999999998</v>
      </c>
      <c r="J423" s="5">
        <v>-8.8798969072165104</v>
      </c>
      <c r="K423" s="1" t="s">
        <v>26</v>
      </c>
      <c r="L423" s="1" t="s">
        <v>27</v>
      </c>
      <c r="M423" s="1" t="s">
        <v>28</v>
      </c>
      <c r="N423" s="1" t="s">
        <v>247</v>
      </c>
      <c r="O423" s="1" t="s">
        <v>244</v>
      </c>
      <c r="P423" s="1" t="s">
        <v>247</v>
      </c>
      <c r="Q423" s="1" t="s">
        <v>31</v>
      </c>
    </row>
    <row r="424" spans="1:17" ht="12.75" hidden="1" customHeight="1" x14ac:dyDescent="0.2">
      <c r="A424" s="1" t="s">
        <v>525</v>
      </c>
      <c r="B424" s="1" t="s">
        <v>524</v>
      </c>
      <c r="C424" s="1" t="s">
        <v>523</v>
      </c>
      <c r="D424" s="1" t="s">
        <v>25</v>
      </c>
      <c r="E424" s="3">
        <v>19.350000000000001</v>
      </c>
      <c r="F424" s="3">
        <v>79</v>
      </c>
      <c r="G424" s="4">
        <v>76</v>
      </c>
      <c r="H424" s="3">
        <v>24.487714285714301</v>
      </c>
      <c r="I424" s="3">
        <v>-5.1377142857142903</v>
      </c>
      <c r="J424" s="5">
        <v>-26.551495016611302</v>
      </c>
      <c r="K424" s="1" t="s">
        <v>26</v>
      </c>
      <c r="L424" s="1" t="s">
        <v>27</v>
      </c>
      <c r="M424" s="1" t="s">
        <v>28</v>
      </c>
      <c r="N424" s="1" t="s">
        <v>247</v>
      </c>
      <c r="O424" s="1" t="s">
        <v>244</v>
      </c>
      <c r="P424" s="1" t="s">
        <v>247</v>
      </c>
      <c r="Q424" s="1" t="s">
        <v>31</v>
      </c>
    </row>
    <row r="425" spans="1:17" ht="12.75" hidden="1" customHeight="1" x14ac:dyDescent="0.2">
      <c r="A425" s="1" t="s">
        <v>522</v>
      </c>
      <c r="B425" s="1" t="s">
        <v>521</v>
      </c>
      <c r="C425" s="1" t="s">
        <v>24</v>
      </c>
      <c r="D425" s="1" t="s">
        <v>25</v>
      </c>
      <c r="E425" s="3">
        <v>125.13</v>
      </c>
      <c r="F425" s="3">
        <v>146</v>
      </c>
      <c r="G425" s="4">
        <v>14</v>
      </c>
      <c r="H425" s="3">
        <v>73.845857142857099</v>
      </c>
      <c r="I425" s="3">
        <v>51.284142857142903</v>
      </c>
      <c r="J425" s="5">
        <v>40.984690207898097</v>
      </c>
      <c r="K425" s="1" t="s">
        <v>26</v>
      </c>
      <c r="L425" s="1" t="s">
        <v>27</v>
      </c>
      <c r="M425" s="1" t="s">
        <v>28</v>
      </c>
      <c r="N425" s="1" t="s">
        <v>247</v>
      </c>
      <c r="O425" s="1" t="s">
        <v>244</v>
      </c>
      <c r="P425" s="1" t="s">
        <v>247</v>
      </c>
      <c r="Q425" s="1" t="s">
        <v>31</v>
      </c>
    </row>
    <row r="426" spans="1:17" ht="12.75" hidden="1" customHeight="1" x14ac:dyDescent="0.2">
      <c r="A426" s="1" t="s">
        <v>520</v>
      </c>
      <c r="B426" s="1" t="s">
        <v>519</v>
      </c>
      <c r="C426" s="1" t="s">
        <v>24</v>
      </c>
      <c r="D426" s="1" t="s">
        <v>25</v>
      </c>
      <c r="E426" s="3">
        <v>383.15</v>
      </c>
      <c r="F426" s="3">
        <v>0</v>
      </c>
      <c r="G426" s="4">
        <v>0</v>
      </c>
      <c r="H426" s="3">
        <v>439.13714285714298</v>
      </c>
      <c r="I426" s="3">
        <v>-55.987142857142899</v>
      </c>
      <c r="J426" s="5">
        <v>-14.612330120616701</v>
      </c>
      <c r="K426" s="1" t="s">
        <v>26</v>
      </c>
      <c r="L426" s="1" t="s">
        <v>27</v>
      </c>
      <c r="M426" s="1" t="s">
        <v>28</v>
      </c>
      <c r="N426" s="1" t="s">
        <v>247</v>
      </c>
      <c r="O426" s="1" t="s">
        <v>244</v>
      </c>
      <c r="P426" s="1" t="s">
        <v>247</v>
      </c>
      <c r="Q426" s="1" t="s">
        <v>31</v>
      </c>
    </row>
    <row r="427" spans="1:17" ht="12.75" hidden="1" customHeight="1" x14ac:dyDescent="0.2">
      <c r="A427" s="1" t="s">
        <v>518</v>
      </c>
      <c r="B427" s="1" t="s">
        <v>517</v>
      </c>
      <c r="C427" s="1" t="s">
        <v>24</v>
      </c>
      <c r="D427" s="1" t="s">
        <v>25</v>
      </c>
      <c r="E427" s="3">
        <v>11.64</v>
      </c>
      <c r="F427" s="3">
        <v>14</v>
      </c>
      <c r="G427" s="4">
        <v>17</v>
      </c>
      <c r="H427" s="3">
        <v>6.9</v>
      </c>
      <c r="I427" s="3">
        <v>4.74</v>
      </c>
      <c r="J427" s="5">
        <v>40.721649484536101</v>
      </c>
      <c r="K427" s="1" t="s">
        <v>26</v>
      </c>
      <c r="L427" s="1" t="s">
        <v>27</v>
      </c>
      <c r="M427" s="1" t="s">
        <v>28</v>
      </c>
      <c r="N427" s="1" t="s">
        <v>247</v>
      </c>
      <c r="O427" s="1" t="s">
        <v>244</v>
      </c>
      <c r="P427" s="1" t="s">
        <v>247</v>
      </c>
      <c r="Q427" s="1" t="s">
        <v>31</v>
      </c>
    </row>
    <row r="428" spans="1:17" ht="12.75" hidden="1" customHeight="1" x14ac:dyDescent="0.2">
      <c r="A428" s="1" t="s">
        <v>516</v>
      </c>
      <c r="B428" s="1" t="s">
        <v>515</v>
      </c>
      <c r="C428" s="1" t="s">
        <v>24</v>
      </c>
      <c r="D428" s="1" t="s">
        <v>25</v>
      </c>
      <c r="E428" s="3">
        <v>179.45</v>
      </c>
      <c r="F428" s="3">
        <v>210</v>
      </c>
      <c r="G428" s="4">
        <v>15</v>
      </c>
      <c r="H428" s="3">
        <v>109.907142857143</v>
      </c>
      <c r="I428" s="3">
        <v>69.542857142857102</v>
      </c>
      <c r="J428" s="5">
        <v>38.753333598694397</v>
      </c>
      <c r="K428" s="1" t="s">
        <v>26</v>
      </c>
      <c r="L428" s="1" t="s">
        <v>27</v>
      </c>
      <c r="M428" s="1" t="s">
        <v>28</v>
      </c>
      <c r="N428" s="1" t="s">
        <v>248</v>
      </c>
      <c r="O428" s="1" t="s">
        <v>514</v>
      </c>
      <c r="P428" s="1" t="s">
        <v>247</v>
      </c>
      <c r="Q428" s="1" t="s">
        <v>31</v>
      </c>
    </row>
    <row r="429" spans="1:17" ht="12.75" hidden="1" customHeight="1" x14ac:dyDescent="0.2">
      <c r="A429" s="1" t="s">
        <v>513</v>
      </c>
      <c r="B429" s="1" t="s">
        <v>512</v>
      </c>
      <c r="C429" s="1" t="s">
        <v>24</v>
      </c>
      <c r="D429" s="1" t="s">
        <v>25</v>
      </c>
      <c r="E429" s="3">
        <v>10775.1</v>
      </c>
      <c r="F429" s="3">
        <v>12457</v>
      </c>
      <c r="G429" s="4">
        <v>14</v>
      </c>
      <c r="H429" s="3">
        <v>4649.0127428571404</v>
      </c>
      <c r="I429" s="3">
        <v>6126.0872571428599</v>
      </c>
      <c r="J429" s="5">
        <v>56.854110468978099</v>
      </c>
      <c r="K429" s="1" t="s">
        <v>26</v>
      </c>
      <c r="L429" s="1" t="s">
        <v>27</v>
      </c>
      <c r="M429" s="1" t="s">
        <v>511</v>
      </c>
      <c r="N429" s="1" t="s">
        <v>247</v>
      </c>
      <c r="O429" s="1" t="s">
        <v>510</v>
      </c>
      <c r="P429" s="1" t="s">
        <v>247</v>
      </c>
      <c r="Q429" s="1" t="s">
        <v>31</v>
      </c>
    </row>
    <row r="430" spans="1:17" ht="12.75" hidden="1" customHeight="1" x14ac:dyDescent="0.2">
      <c r="A430" s="1" t="s">
        <v>509</v>
      </c>
      <c r="B430" s="1" t="s">
        <v>508</v>
      </c>
      <c r="C430" s="1" t="s">
        <v>24</v>
      </c>
      <c r="D430" s="1" t="s">
        <v>25</v>
      </c>
      <c r="E430" s="3">
        <v>800.25</v>
      </c>
      <c r="F430" s="3">
        <v>935</v>
      </c>
      <c r="G430" s="4">
        <v>14</v>
      </c>
      <c r="H430" s="3">
        <v>361.93568571428602</v>
      </c>
      <c r="I430" s="3">
        <v>438.31431428571398</v>
      </c>
      <c r="J430" s="5">
        <v>54.772172981657498</v>
      </c>
      <c r="K430" s="1" t="s">
        <v>26</v>
      </c>
      <c r="L430" s="1" t="s">
        <v>27</v>
      </c>
      <c r="M430" s="1" t="s">
        <v>28</v>
      </c>
      <c r="N430" s="1" t="s">
        <v>71</v>
      </c>
      <c r="O430" s="1" t="s">
        <v>507</v>
      </c>
      <c r="P430" s="1" t="s">
        <v>247</v>
      </c>
      <c r="Q430" s="1" t="s">
        <v>31</v>
      </c>
    </row>
    <row r="431" spans="1:17" ht="12.75" hidden="1" customHeight="1" x14ac:dyDescent="0.2">
      <c r="A431" s="1" t="s">
        <v>506</v>
      </c>
      <c r="B431" s="1" t="s">
        <v>505</v>
      </c>
      <c r="C431" s="1" t="s">
        <v>24</v>
      </c>
      <c r="D431" s="1" t="s">
        <v>25</v>
      </c>
      <c r="E431" s="3">
        <v>1741.15</v>
      </c>
      <c r="F431" s="3">
        <v>2600</v>
      </c>
      <c r="G431" s="4">
        <v>33</v>
      </c>
      <c r="H431" s="3">
        <v>834.46277142857105</v>
      </c>
      <c r="I431" s="3">
        <v>906.68722857142905</v>
      </c>
      <c r="J431" s="5">
        <v>52.074044658497499</v>
      </c>
      <c r="K431" s="1" t="s">
        <v>26</v>
      </c>
      <c r="L431" s="1" t="s">
        <v>27</v>
      </c>
      <c r="M431" s="1" t="s">
        <v>28</v>
      </c>
      <c r="N431" s="1" t="s">
        <v>504</v>
      </c>
      <c r="O431" s="1" t="s">
        <v>247</v>
      </c>
      <c r="P431" s="1" t="s">
        <v>247</v>
      </c>
      <c r="Q431" s="1" t="s">
        <v>31</v>
      </c>
    </row>
    <row r="432" spans="1:17" ht="12.75" hidden="1" customHeight="1" x14ac:dyDescent="0.2">
      <c r="A432" s="1" t="s">
        <v>503</v>
      </c>
      <c r="B432" s="1" t="s">
        <v>502</v>
      </c>
      <c r="C432" s="1" t="s">
        <v>24</v>
      </c>
      <c r="D432" s="1" t="s">
        <v>25</v>
      </c>
      <c r="E432" s="3">
        <v>28.7</v>
      </c>
      <c r="F432" s="3">
        <v>42</v>
      </c>
      <c r="G432" s="4">
        <v>32</v>
      </c>
      <c r="H432" s="3">
        <v>7.7328000000000001</v>
      </c>
      <c r="I432" s="3">
        <v>20.967199999999998</v>
      </c>
      <c r="J432" s="5">
        <v>73.056445993031403</v>
      </c>
      <c r="K432" s="1" t="s">
        <v>26</v>
      </c>
      <c r="L432" s="1" t="s">
        <v>27</v>
      </c>
      <c r="M432" s="1" t="s">
        <v>28</v>
      </c>
      <c r="N432" s="1" t="s">
        <v>501</v>
      </c>
      <c r="O432" s="1" t="s">
        <v>501</v>
      </c>
      <c r="P432" s="1" t="s">
        <v>261</v>
      </c>
      <c r="Q432" s="1" t="s">
        <v>31</v>
      </c>
    </row>
    <row r="433" spans="1:17" ht="12.75" hidden="1" customHeight="1" x14ac:dyDescent="0.2">
      <c r="A433" s="1" t="s">
        <v>500</v>
      </c>
      <c r="B433" s="1" t="s">
        <v>499</v>
      </c>
      <c r="C433" s="1" t="s">
        <v>24</v>
      </c>
      <c r="D433" s="1" t="s">
        <v>25</v>
      </c>
      <c r="E433" s="3">
        <v>405.9</v>
      </c>
      <c r="F433" s="3">
        <v>589</v>
      </c>
      <c r="G433" s="4">
        <v>31</v>
      </c>
      <c r="H433" s="3">
        <v>62.499600000000001</v>
      </c>
      <c r="I433" s="3">
        <v>343.40039999999999</v>
      </c>
      <c r="J433" s="5">
        <v>84.6022172949002</v>
      </c>
      <c r="K433" s="1" t="s">
        <v>26</v>
      </c>
      <c r="L433" s="1" t="s">
        <v>27</v>
      </c>
      <c r="M433" s="1" t="s">
        <v>28</v>
      </c>
      <c r="N433" s="1" t="s">
        <v>35</v>
      </c>
      <c r="O433" s="1" t="s">
        <v>35</v>
      </c>
      <c r="P433" s="1" t="s">
        <v>261</v>
      </c>
      <c r="Q433" s="1" t="s">
        <v>31</v>
      </c>
    </row>
    <row r="434" spans="1:17" ht="12.75" hidden="1" customHeight="1" x14ac:dyDescent="0.2">
      <c r="A434" s="1" t="s">
        <v>498</v>
      </c>
      <c r="B434" s="1" t="s">
        <v>497</v>
      </c>
      <c r="C434" s="1" t="s">
        <v>24</v>
      </c>
      <c r="D434" s="1" t="s">
        <v>25</v>
      </c>
      <c r="E434" s="3">
        <v>68.25</v>
      </c>
      <c r="F434" s="3">
        <v>104</v>
      </c>
      <c r="G434" s="4">
        <v>34</v>
      </c>
      <c r="H434" s="3">
        <v>52.75</v>
      </c>
      <c r="I434" s="3">
        <v>15.5</v>
      </c>
      <c r="J434" s="5">
        <v>22.710622710622701</v>
      </c>
      <c r="K434" s="1" t="s">
        <v>26</v>
      </c>
      <c r="L434" s="1" t="s">
        <v>27</v>
      </c>
      <c r="M434" s="1" t="s">
        <v>176</v>
      </c>
      <c r="N434" s="1" t="s">
        <v>325</v>
      </c>
      <c r="O434" s="1" t="s">
        <v>441</v>
      </c>
      <c r="P434" s="1" t="s">
        <v>494</v>
      </c>
      <c r="Q434" s="1" t="s">
        <v>31</v>
      </c>
    </row>
    <row r="435" spans="1:17" ht="12.75" hidden="1" customHeight="1" x14ac:dyDescent="0.2">
      <c r="A435" s="1" t="s">
        <v>496</v>
      </c>
      <c r="B435" s="1" t="s">
        <v>495</v>
      </c>
      <c r="C435" s="1" t="s">
        <v>24</v>
      </c>
      <c r="D435" s="1" t="s">
        <v>25</v>
      </c>
      <c r="E435" s="3">
        <v>507</v>
      </c>
      <c r="F435" s="3">
        <v>773</v>
      </c>
      <c r="G435" s="4">
        <v>34</v>
      </c>
      <c r="H435" s="3">
        <v>463.79</v>
      </c>
      <c r="I435" s="3">
        <v>43.21</v>
      </c>
      <c r="J435" s="5">
        <v>8.5226824457593704</v>
      </c>
      <c r="K435" s="1" t="s">
        <v>26</v>
      </c>
      <c r="L435" s="1" t="s">
        <v>27</v>
      </c>
      <c r="M435" s="1" t="s">
        <v>176</v>
      </c>
      <c r="N435" s="1" t="s">
        <v>325</v>
      </c>
      <c r="O435" s="1" t="s">
        <v>441</v>
      </c>
      <c r="P435" s="1" t="s">
        <v>494</v>
      </c>
      <c r="Q435" s="1" t="s">
        <v>31</v>
      </c>
    </row>
    <row r="436" spans="1:17" ht="12.75" customHeight="1" x14ac:dyDescent="0.2">
      <c r="A436" s="1" t="s">
        <v>493</v>
      </c>
      <c r="B436" s="1" t="s">
        <v>492</v>
      </c>
      <c r="C436" s="1" t="s">
        <v>24</v>
      </c>
      <c r="D436" s="1" t="s">
        <v>25</v>
      </c>
      <c r="E436" s="3">
        <v>76.650000000000006</v>
      </c>
      <c r="F436" s="3">
        <v>93</v>
      </c>
      <c r="G436" s="4">
        <v>18</v>
      </c>
      <c r="H436" s="3">
        <v>56.01</v>
      </c>
      <c r="I436" s="3">
        <v>20.64</v>
      </c>
      <c r="J436" s="5">
        <v>26.9275929549902</v>
      </c>
      <c r="K436" s="1" t="s">
        <v>26</v>
      </c>
      <c r="L436" s="1" t="s">
        <v>27</v>
      </c>
      <c r="M436" s="1" t="s">
        <v>28</v>
      </c>
      <c r="N436" s="1" t="s">
        <v>248</v>
      </c>
      <c r="O436" s="1" t="s">
        <v>244</v>
      </c>
      <c r="P436" s="1" t="s">
        <v>484</v>
      </c>
      <c r="Q436" s="1" t="s">
        <v>31</v>
      </c>
    </row>
    <row r="437" spans="1:17" ht="12.75" customHeight="1" x14ac:dyDescent="0.2">
      <c r="A437" s="1" t="s">
        <v>491</v>
      </c>
      <c r="B437" s="1" t="s">
        <v>490</v>
      </c>
      <c r="C437" s="1" t="s">
        <v>24</v>
      </c>
      <c r="D437" s="1" t="s">
        <v>25</v>
      </c>
      <c r="E437" s="3">
        <v>148.75</v>
      </c>
      <c r="F437" s="3">
        <v>189</v>
      </c>
      <c r="G437" s="4">
        <v>21</v>
      </c>
      <c r="H437" s="3">
        <v>44.179290000000002</v>
      </c>
      <c r="I437" s="3">
        <v>104.57071000000001</v>
      </c>
      <c r="J437" s="5">
        <v>70.299636974789905</v>
      </c>
      <c r="K437" s="1" t="s">
        <v>26</v>
      </c>
      <c r="L437" s="1" t="s">
        <v>27</v>
      </c>
      <c r="M437" s="1" t="s">
        <v>176</v>
      </c>
      <c r="N437" s="1" t="s">
        <v>325</v>
      </c>
      <c r="O437" s="1" t="s">
        <v>485</v>
      </c>
      <c r="P437" s="1" t="s">
        <v>484</v>
      </c>
      <c r="Q437" s="1" t="s">
        <v>31</v>
      </c>
    </row>
    <row r="438" spans="1:17" ht="12.75" customHeight="1" x14ac:dyDescent="0.2">
      <c r="A438" s="1" t="s">
        <v>489</v>
      </c>
      <c r="B438" s="1" t="s">
        <v>488</v>
      </c>
      <c r="C438" s="1" t="s">
        <v>24</v>
      </c>
      <c r="D438" s="1" t="s">
        <v>25</v>
      </c>
      <c r="E438" s="3">
        <v>106.25</v>
      </c>
      <c r="F438" s="3">
        <v>130</v>
      </c>
      <c r="G438" s="4">
        <v>18</v>
      </c>
      <c r="H438" s="3">
        <v>65.700969999999998</v>
      </c>
      <c r="I438" s="3">
        <v>40.549030000000002</v>
      </c>
      <c r="J438" s="5">
        <v>38.163792941176503</v>
      </c>
      <c r="K438" s="1" t="s">
        <v>26</v>
      </c>
      <c r="L438" s="1" t="s">
        <v>27</v>
      </c>
      <c r="M438" s="1" t="s">
        <v>176</v>
      </c>
      <c r="N438" s="1" t="s">
        <v>325</v>
      </c>
      <c r="O438" s="1" t="s">
        <v>485</v>
      </c>
      <c r="P438" s="1" t="s">
        <v>484</v>
      </c>
      <c r="Q438" s="1" t="s">
        <v>31</v>
      </c>
    </row>
    <row r="439" spans="1:17" ht="12.75" customHeight="1" x14ac:dyDescent="0.2">
      <c r="A439" s="1" t="s">
        <v>487</v>
      </c>
      <c r="B439" s="1" t="s">
        <v>486</v>
      </c>
      <c r="C439" s="1" t="s">
        <v>24</v>
      </c>
      <c r="D439" s="1" t="s">
        <v>25</v>
      </c>
      <c r="E439" s="3">
        <v>85</v>
      </c>
      <c r="F439" s="3">
        <v>104</v>
      </c>
      <c r="G439" s="4">
        <v>18</v>
      </c>
      <c r="H439" s="3">
        <v>47.655619999999999</v>
      </c>
      <c r="I439" s="3">
        <v>37.344380000000001</v>
      </c>
      <c r="J439" s="5">
        <v>43.934564705882401</v>
      </c>
      <c r="K439" s="1" t="s">
        <v>26</v>
      </c>
      <c r="L439" s="1" t="s">
        <v>27</v>
      </c>
      <c r="M439" s="1" t="s">
        <v>176</v>
      </c>
      <c r="N439" s="1" t="s">
        <v>325</v>
      </c>
      <c r="O439" s="1" t="s">
        <v>485</v>
      </c>
      <c r="P439" s="1" t="s">
        <v>484</v>
      </c>
      <c r="Q439" s="1" t="s">
        <v>31</v>
      </c>
    </row>
    <row r="440" spans="1:17" ht="12.75" hidden="1" customHeight="1" x14ac:dyDescent="0.2">
      <c r="A440" s="1" t="s">
        <v>483</v>
      </c>
      <c r="B440" s="1" t="s">
        <v>482</v>
      </c>
      <c r="C440" s="1" t="s">
        <v>24</v>
      </c>
      <c r="D440" s="1" t="s">
        <v>25</v>
      </c>
      <c r="E440" s="3">
        <v>84</v>
      </c>
      <c r="F440" s="3">
        <v>143</v>
      </c>
      <c r="G440" s="4">
        <v>41</v>
      </c>
      <c r="H440" s="3">
        <v>85.204499999999996</v>
      </c>
      <c r="I440" s="3">
        <v>-1.2044999999999899</v>
      </c>
      <c r="J440" s="5">
        <v>-1.4339285714285599</v>
      </c>
      <c r="K440" s="1" t="s">
        <v>26</v>
      </c>
      <c r="L440" s="1" t="s">
        <v>27</v>
      </c>
      <c r="M440" s="1" t="s">
        <v>176</v>
      </c>
      <c r="N440" s="1" t="s">
        <v>367</v>
      </c>
      <c r="O440" s="1" t="s">
        <v>68</v>
      </c>
      <c r="P440" s="1" t="s">
        <v>265</v>
      </c>
      <c r="Q440" s="1" t="s">
        <v>31</v>
      </c>
    </row>
    <row r="441" spans="1:17" ht="12.75" hidden="1" customHeight="1" x14ac:dyDescent="0.2">
      <c r="A441" s="1" t="s">
        <v>481</v>
      </c>
      <c r="B441" s="1" t="s">
        <v>480</v>
      </c>
      <c r="C441" s="1" t="s">
        <v>24</v>
      </c>
      <c r="D441" s="1" t="s">
        <v>25</v>
      </c>
      <c r="E441" s="3">
        <v>78.72</v>
      </c>
      <c r="F441" s="3">
        <v>114</v>
      </c>
      <c r="G441" s="4">
        <v>31</v>
      </c>
      <c r="H441" s="3">
        <v>49.145609999999998</v>
      </c>
      <c r="I441" s="3">
        <v>29.574390000000001</v>
      </c>
      <c r="J441" s="5">
        <v>37.5690929878049</v>
      </c>
      <c r="K441" s="1" t="s">
        <v>26</v>
      </c>
      <c r="L441" s="1" t="s">
        <v>27</v>
      </c>
      <c r="M441" s="1" t="s">
        <v>176</v>
      </c>
      <c r="N441" s="1" t="s">
        <v>367</v>
      </c>
      <c r="O441" s="1" t="s">
        <v>68</v>
      </c>
      <c r="P441" s="1" t="s">
        <v>265</v>
      </c>
      <c r="Q441" s="1" t="s">
        <v>31</v>
      </c>
    </row>
    <row r="442" spans="1:17" ht="12.75" hidden="1" customHeight="1" x14ac:dyDescent="0.2">
      <c r="A442" s="1" t="s">
        <v>479</v>
      </c>
      <c r="B442" s="1" t="s">
        <v>478</v>
      </c>
      <c r="C442" s="1" t="s">
        <v>24</v>
      </c>
      <c r="D442" s="1" t="s">
        <v>25</v>
      </c>
      <c r="E442" s="3">
        <v>82</v>
      </c>
      <c r="F442" s="3">
        <v>119</v>
      </c>
      <c r="G442" s="4">
        <v>31</v>
      </c>
      <c r="H442" s="3">
        <v>69.337500000000006</v>
      </c>
      <c r="I442" s="3">
        <v>12.6625</v>
      </c>
      <c r="J442" s="5">
        <v>15.4420731707317</v>
      </c>
      <c r="K442" s="1" t="s">
        <v>26</v>
      </c>
      <c r="L442" s="1" t="s">
        <v>27</v>
      </c>
      <c r="M442" s="1" t="s">
        <v>176</v>
      </c>
      <c r="N442" s="1" t="s">
        <v>367</v>
      </c>
      <c r="O442" s="1" t="s">
        <v>68</v>
      </c>
      <c r="P442" s="1" t="s">
        <v>265</v>
      </c>
      <c r="Q442" s="1" t="s">
        <v>31</v>
      </c>
    </row>
    <row r="443" spans="1:17" ht="12.75" hidden="1" customHeight="1" x14ac:dyDescent="0.2">
      <c r="A443" s="1" t="s">
        <v>477</v>
      </c>
      <c r="B443" s="1" t="s">
        <v>476</v>
      </c>
      <c r="C443" s="1" t="s">
        <v>24</v>
      </c>
      <c r="D443" s="1" t="s">
        <v>25</v>
      </c>
      <c r="E443" s="3">
        <v>98.4</v>
      </c>
      <c r="F443" s="3">
        <v>143</v>
      </c>
      <c r="G443" s="4">
        <v>31</v>
      </c>
      <c r="H443" s="3">
        <v>82.947000000000003</v>
      </c>
      <c r="I443" s="3">
        <v>15.452999999999999</v>
      </c>
      <c r="J443" s="5">
        <v>15.704268292682899</v>
      </c>
      <c r="K443" s="1" t="s">
        <v>26</v>
      </c>
      <c r="L443" s="1" t="s">
        <v>27</v>
      </c>
      <c r="M443" s="1" t="s">
        <v>176</v>
      </c>
      <c r="N443" s="1" t="s">
        <v>367</v>
      </c>
      <c r="O443" s="1" t="s">
        <v>68</v>
      </c>
      <c r="P443" s="1" t="s">
        <v>265</v>
      </c>
      <c r="Q443" s="1" t="s">
        <v>31</v>
      </c>
    </row>
    <row r="444" spans="1:17" ht="12.75" hidden="1" customHeight="1" x14ac:dyDescent="0.2">
      <c r="A444" s="1" t="s">
        <v>475</v>
      </c>
      <c r="B444" s="1" t="s">
        <v>474</v>
      </c>
      <c r="C444" s="1" t="s">
        <v>24</v>
      </c>
      <c r="D444" s="1" t="s">
        <v>25</v>
      </c>
      <c r="E444" s="3">
        <v>109.65</v>
      </c>
      <c r="F444" s="3">
        <v>141</v>
      </c>
      <c r="G444" s="4">
        <v>22</v>
      </c>
      <c r="H444" s="3">
        <v>65.8</v>
      </c>
      <c r="I444" s="3">
        <v>43.85</v>
      </c>
      <c r="J444" s="5">
        <v>39.990880072959399</v>
      </c>
      <c r="K444" s="1" t="s">
        <v>26</v>
      </c>
      <c r="L444" s="1" t="s">
        <v>27</v>
      </c>
      <c r="M444" s="1" t="s">
        <v>176</v>
      </c>
      <c r="N444" s="1" t="s">
        <v>248</v>
      </c>
      <c r="O444" s="1" t="s">
        <v>68</v>
      </c>
      <c r="P444" s="1" t="s">
        <v>251</v>
      </c>
      <c r="Q444" s="1" t="s">
        <v>31</v>
      </c>
    </row>
    <row r="445" spans="1:17" ht="12.75" hidden="1" customHeight="1" x14ac:dyDescent="0.2">
      <c r="A445" s="1" t="s">
        <v>473</v>
      </c>
      <c r="B445" s="1" t="s">
        <v>472</v>
      </c>
      <c r="C445" s="1" t="s">
        <v>24</v>
      </c>
      <c r="D445" s="1" t="s">
        <v>25</v>
      </c>
      <c r="E445" s="3">
        <v>108.42</v>
      </c>
      <c r="F445" s="3">
        <v>165</v>
      </c>
      <c r="G445" s="4">
        <v>34</v>
      </c>
      <c r="H445" s="3">
        <v>86.955910000000003</v>
      </c>
      <c r="I445" s="3">
        <v>21.464089999999999</v>
      </c>
      <c r="J445" s="5">
        <v>19.7971684191109</v>
      </c>
      <c r="K445" s="1" t="s">
        <v>26</v>
      </c>
      <c r="L445" s="1" t="s">
        <v>27</v>
      </c>
      <c r="M445" s="1" t="s">
        <v>176</v>
      </c>
      <c r="N445" s="1" t="s">
        <v>248</v>
      </c>
      <c r="O445" s="1" t="s">
        <v>68</v>
      </c>
      <c r="P445" s="1" t="s">
        <v>436</v>
      </c>
      <c r="Q445" s="1" t="s">
        <v>31</v>
      </c>
    </row>
    <row r="446" spans="1:17" ht="12.75" hidden="1" customHeight="1" x14ac:dyDescent="0.2">
      <c r="A446" s="1" t="s">
        <v>471</v>
      </c>
      <c r="B446" s="1" t="s">
        <v>470</v>
      </c>
      <c r="C446" s="1" t="s">
        <v>24</v>
      </c>
      <c r="D446" s="1" t="s">
        <v>25</v>
      </c>
      <c r="E446" s="3">
        <v>77.22</v>
      </c>
      <c r="F446" s="3">
        <v>118</v>
      </c>
      <c r="G446" s="4">
        <v>35</v>
      </c>
      <c r="H446" s="3">
        <v>56.878799999999998</v>
      </c>
      <c r="I446" s="3">
        <v>20.341200000000001</v>
      </c>
      <c r="J446" s="5">
        <v>26.341880341880302</v>
      </c>
      <c r="K446" s="1" t="s">
        <v>26</v>
      </c>
      <c r="L446" s="1" t="s">
        <v>27</v>
      </c>
      <c r="M446" s="1" t="s">
        <v>176</v>
      </c>
      <c r="N446" s="1" t="s">
        <v>248</v>
      </c>
      <c r="O446" s="1" t="s">
        <v>68</v>
      </c>
      <c r="P446" s="1" t="s">
        <v>436</v>
      </c>
      <c r="Q446" s="1" t="s">
        <v>31</v>
      </c>
    </row>
    <row r="447" spans="1:17" ht="12.75" hidden="1" customHeight="1" x14ac:dyDescent="0.2">
      <c r="A447" s="1" t="s">
        <v>469</v>
      </c>
      <c r="B447" s="1" t="s">
        <v>468</v>
      </c>
      <c r="C447" s="1" t="s">
        <v>24</v>
      </c>
      <c r="D447" s="1" t="s">
        <v>25</v>
      </c>
      <c r="E447" s="3">
        <v>108.42</v>
      </c>
      <c r="F447" s="3">
        <v>165</v>
      </c>
      <c r="G447" s="4">
        <v>34</v>
      </c>
      <c r="H447" s="3">
        <v>47.506819999999998</v>
      </c>
      <c r="I447" s="3">
        <v>60.913179999999997</v>
      </c>
      <c r="J447" s="5">
        <v>56.182604685482403</v>
      </c>
      <c r="K447" s="1" t="s">
        <v>26</v>
      </c>
      <c r="L447" s="1" t="s">
        <v>27</v>
      </c>
      <c r="M447" s="1" t="s">
        <v>176</v>
      </c>
      <c r="N447" s="1" t="s">
        <v>248</v>
      </c>
      <c r="O447" s="1" t="s">
        <v>68</v>
      </c>
      <c r="P447" s="1" t="s">
        <v>436</v>
      </c>
      <c r="Q447" s="1" t="s">
        <v>31</v>
      </c>
    </row>
    <row r="448" spans="1:17" ht="12.75" hidden="1" customHeight="1" x14ac:dyDescent="0.2">
      <c r="A448" s="1" t="s">
        <v>467</v>
      </c>
      <c r="B448" s="1" t="s">
        <v>466</v>
      </c>
      <c r="C448" s="1" t="s">
        <v>177</v>
      </c>
      <c r="D448" s="1" t="s">
        <v>25</v>
      </c>
      <c r="E448" s="3">
        <v>77.22</v>
      </c>
      <c r="F448" s="3">
        <v>118</v>
      </c>
      <c r="G448" s="4">
        <v>35</v>
      </c>
      <c r="H448" s="3">
        <v>95.975099999999998</v>
      </c>
      <c r="I448" s="3">
        <v>-18.755099999999999</v>
      </c>
      <c r="J448" s="5">
        <v>-24.2878787878788</v>
      </c>
      <c r="K448" s="1" t="s">
        <v>26</v>
      </c>
      <c r="L448" s="1" t="s">
        <v>27</v>
      </c>
      <c r="M448" s="1" t="s">
        <v>176</v>
      </c>
      <c r="N448" s="1" t="s">
        <v>248</v>
      </c>
      <c r="O448" s="1" t="s">
        <v>68</v>
      </c>
      <c r="P448" s="1" t="s">
        <v>436</v>
      </c>
      <c r="Q448" s="1" t="s">
        <v>31</v>
      </c>
    </row>
    <row r="449" spans="1:17" ht="12.75" hidden="1" customHeight="1" x14ac:dyDescent="0.2">
      <c r="A449" s="1" t="s">
        <v>465</v>
      </c>
      <c r="B449" s="1" t="s">
        <v>464</v>
      </c>
      <c r="C449" s="1" t="s">
        <v>24</v>
      </c>
      <c r="D449" s="1" t="s">
        <v>25</v>
      </c>
      <c r="E449" s="3">
        <v>81.180000000000007</v>
      </c>
      <c r="F449" s="3">
        <v>106</v>
      </c>
      <c r="G449" s="4">
        <v>23</v>
      </c>
      <c r="H449" s="3">
        <v>39.62565</v>
      </c>
      <c r="I449" s="3">
        <v>41.554349999999999</v>
      </c>
      <c r="J449" s="5">
        <v>51.187915742793798</v>
      </c>
      <c r="K449" s="1" t="s">
        <v>26</v>
      </c>
      <c r="L449" s="1" t="s">
        <v>27</v>
      </c>
      <c r="M449" s="1" t="s">
        <v>176</v>
      </c>
      <c r="N449" s="1" t="s">
        <v>248</v>
      </c>
      <c r="O449" s="1" t="s">
        <v>68</v>
      </c>
      <c r="P449" s="1" t="s">
        <v>265</v>
      </c>
      <c r="Q449" s="1" t="s">
        <v>31</v>
      </c>
    </row>
    <row r="450" spans="1:17" ht="12.75" hidden="1" customHeight="1" x14ac:dyDescent="0.2">
      <c r="A450" s="1" t="s">
        <v>463</v>
      </c>
      <c r="B450" s="1" t="s">
        <v>462</v>
      </c>
      <c r="C450" s="1" t="s">
        <v>177</v>
      </c>
      <c r="D450" s="1" t="s">
        <v>25</v>
      </c>
      <c r="E450" s="3">
        <v>64.78</v>
      </c>
      <c r="F450" s="3">
        <v>94</v>
      </c>
      <c r="G450" s="4">
        <v>31</v>
      </c>
      <c r="H450" s="3">
        <v>69.844160000000002</v>
      </c>
      <c r="I450" s="3">
        <v>-5.0641600000000002</v>
      </c>
      <c r="J450" s="5">
        <v>-7.8174745291756702</v>
      </c>
      <c r="K450" s="1" t="s">
        <v>26</v>
      </c>
      <c r="L450" s="1" t="s">
        <v>27</v>
      </c>
      <c r="M450" s="1" t="s">
        <v>176</v>
      </c>
      <c r="N450" s="1" t="s">
        <v>248</v>
      </c>
      <c r="O450" s="1" t="s">
        <v>68</v>
      </c>
      <c r="P450" s="1" t="s">
        <v>265</v>
      </c>
      <c r="Q450" s="1" t="s">
        <v>31</v>
      </c>
    </row>
    <row r="451" spans="1:17" ht="12.75" hidden="1" customHeight="1" x14ac:dyDescent="0.2">
      <c r="A451" s="1" t="s">
        <v>461</v>
      </c>
      <c r="B451" s="1" t="s">
        <v>460</v>
      </c>
      <c r="C451" s="1" t="s">
        <v>24</v>
      </c>
      <c r="D451" s="1" t="s">
        <v>25</v>
      </c>
      <c r="E451" s="3">
        <v>249.6</v>
      </c>
      <c r="F451" s="3">
        <v>381</v>
      </c>
      <c r="G451" s="4">
        <v>34</v>
      </c>
      <c r="H451" s="3">
        <v>125.65</v>
      </c>
      <c r="I451" s="3">
        <v>123.95</v>
      </c>
      <c r="J451" s="5">
        <v>49.659455128205103</v>
      </c>
      <c r="K451" s="1" t="s">
        <v>26</v>
      </c>
      <c r="L451" s="1" t="s">
        <v>27</v>
      </c>
      <c r="M451" s="1" t="s">
        <v>176</v>
      </c>
      <c r="N451" s="1" t="s">
        <v>325</v>
      </c>
      <c r="O451" s="1" t="s">
        <v>441</v>
      </c>
      <c r="P451" s="1" t="s">
        <v>436</v>
      </c>
      <c r="Q451" s="1" t="s">
        <v>31</v>
      </c>
    </row>
    <row r="452" spans="1:17" ht="12.75" hidden="1" customHeight="1" x14ac:dyDescent="0.2">
      <c r="A452" s="1" t="s">
        <v>459</v>
      </c>
      <c r="B452" s="1" t="s">
        <v>458</v>
      </c>
      <c r="C452" s="1" t="s">
        <v>24</v>
      </c>
      <c r="D452" s="1" t="s">
        <v>25</v>
      </c>
      <c r="E452" s="3">
        <v>312</v>
      </c>
      <c r="F452" s="3">
        <v>476</v>
      </c>
      <c r="G452" s="4">
        <v>34</v>
      </c>
      <c r="H452" s="3">
        <v>240.61</v>
      </c>
      <c r="I452" s="3">
        <v>71.39</v>
      </c>
      <c r="J452" s="5">
        <v>22.881410256410302</v>
      </c>
      <c r="K452" s="1" t="s">
        <v>26</v>
      </c>
      <c r="L452" s="1" t="s">
        <v>27</v>
      </c>
      <c r="M452" s="1" t="s">
        <v>176</v>
      </c>
      <c r="N452" s="1" t="s">
        <v>325</v>
      </c>
      <c r="O452" s="1" t="s">
        <v>441</v>
      </c>
      <c r="P452" s="1" t="s">
        <v>436</v>
      </c>
      <c r="Q452" s="1" t="s">
        <v>31</v>
      </c>
    </row>
    <row r="453" spans="1:17" ht="12.75" hidden="1" customHeight="1" x14ac:dyDescent="0.2">
      <c r="A453" s="1" t="s">
        <v>457</v>
      </c>
      <c r="B453" s="1" t="s">
        <v>456</v>
      </c>
      <c r="C453" s="1" t="s">
        <v>24</v>
      </c>
      <c r="D453" s="1" t="s">
        <v>25</v>
      </c>
      <c r="E453" s="3">
        <v>468</v>
      </c>
      <c r="F453" s="3">
        <v>714</v>
      </c>
      <c r="G453" s="4">
        <v>34</v>
      </c>
      <c r="H453" s="3">
        <v>271.86281000000002</v>
      </c>
      <c r="I453" s="3">
        <v>196.13719</v>
      </c>
      <c r="J453" s="5">
        <v>41.909655982906003</v>
      </c>
      <c r="K453" s="1" t="s">
        <v>26</v>
      </c>
      <c r="L453" s="1" t="s">
        <v>27</v>
      </c>
      <c r="M453" s="1" t="s">
        <v>176</v>
      </c>
      <c r="N453" s="1" t="s">
        <v>325</v>
      </c>
      <c r="O453" s="1" t="s">
        <v>441</v>
      </c>
      <c r="P453" s="1" t="s">
        <v>436</v>
      </c>
      <c r="Q453" s="1" t="s">
        <v>31</v>
      </c>
    </row>
    <row r="454" spans="1:17" ht="12.75" hidden="1" customHeight="1" x14ac:dyDescent="0.2">
      <c r="A454" s="1" t="s">
        <v>455</v>
      </c>
      <c r="B454" s="1" t="s">
        <v>454</v>
      </c>
      <c r="C454" s="1" t="s">
        <v>24</v>
      </c>
      <c r="D454" s="1" t="s">
        <v>25</v>
      </c>
      <c r="E454" s="3">
        <v>530.4</v>
      </c>
      <c r="F454" s="3">
        <v>809</v>
      </c>
      <c r="G454" s="4">
        <v>34</v>
      </c>
      <c r="H454" s="3">
        <v>320.94659999999999</v>
      </c>
      <c r="I454" s="3">
        <v>209.45339999999999</v>
      </c>
      <c r="J454" s="5">
        <v>39.489705882352901</v>
      </c>
      <c r="K454" s="1" t="s">
        <v>26</v>
      </c>
      <c r="L454" s="1" t="s">
        <v>27</v>
      </c>
      <c r="M454" s="1" t="s">
        <v>176</v>
      </c>
      <c r="N454" s="1" t="s">
        <v>325</v>
      </c>
      <c r="O454" s="1" t="s">
        <v>441</v>
      </c>
      <c r="P454" s="1" t="s">
        <v>436</v>
      </c>
      <c r="Q454" s="1" t="s">
        <v>31</v>
      </c>
    </row>
    <row r="455" spans="1:17" ht="12.75" hidden="1" customHeight="1" x14ac:dyDescent="0.2">
      <c r="A455" s="1" t="s">
        <v>453</v>
      </c>
      <c r="B455" s="1" t="s">
        <v>452</v>
      </c>
      <c r="C455" s="1" t="s">
        <v>177</v>
      </c>
      <c r="D455" s="1" t="s">
        <v>25</v>
      </c>
      <c r="E455" s="3">
        <v>405.6</v>
      </c>
      <c r="F455" s="3">
        <v>619</v>
      </c>
      <c r="G455" s="4">
        <v>34</v>
      </c>
      <c r="H455" s="3">
        <v>173.4504</v>
      </c>
      <c r="I455" s="3">
        <v>232.14959999999999</v>
      </c>
      <c r="J455" s="5">
        <v>57.236094674556199</v>
      </c>
      <c r="K455" s="1" t="s">
        <v>26</v>
      </c>
      <c r="L455" s="1" t="s">
        <v>27</v>
      </c>
      <c r="M455" s="1" t="s">
        <v>176</v>
      </c>
      <c r="N455" s="1" t="s">
        <v>325</v>
      </c>
      <c r="O455" s="1" t="s">
        <v>441</v>
      </c>
      <c r="P455" s="1" t="s">
        <v>436</v>
      </c>
      <c r="Q455" s="1" t="s">
        <v>31</v>
      </c>
    </row>
    <row r="456" spans="1:17" ht="12.75" hidden="1" customHeight="1" x14ac:dyDescent="0.2">
      <c r="A456" s="1" t="s">
        <v>451</v>
      </c>
      <c r="B456" s="1" t="s">
        <v>450</v>
      </c>
      <c r="C456" s="1" t="s">
        <v>177</v>
      </c>
      <c r="D456" s="1" t="s">
        <v>25</v>
      </c>
      <c r="E456" s="3">
        <v>468</v>
      </c>
      <c r="F456" s="3">
        <v>714</v>
      </c>
      <c r="G456" s="4">
        <v>34</v>
      </c>
      <c r="H456" s="3">
        <v>260.07396</v>
      </c>
      <c r="I456" s="3">
        <v>207.92604</v>
      </c>
      <c r="J456" s="5">
        <v>44.428641025640999</v>
      </c>
      <c r="K456" s="1" t="s">
        <v>26</v>
      </c>
      <c r="L456" s="1" t="s">
        <v>27</v>
      </c>
      <c r="M456" s="1" t="s">
        <v>176</v>
      </c>
      <c r="N456" s="1" t="s">
        <v>325</v>
      </c>
      <c r="O456" s="1" t="s">
        <v>441</v>
      </c>
      <c r="P456" s="1" t="s">
        <v>436</v>
      </c>
      <c r="Q456" s="1" t="s">
        <v>31</v>
      </c>
    </row>
    <row r="457" spans="1:17" ht="12.75" hidden="1" customHeight="1" x14ac:dyDescent="0.2">
      <c r="A457" s="1" t="s">
        <v>449</v>
      </c>
      <c r="B457" s="1" t="s">
        <v>448</v>
      </c>
      <c r="C457" s="1" t="s">
        <v>24</v>
      </c>
      <c r="D457" s="1" t="s">
        <v>25</v>
      </c>
      <c r="E457" s="3">
        <v>54.6</v>
      </c>
      <c r="F457" s="3">
        <v>83</v>
      </c>
      <c r="G457" s="4">
        <v>34</v>
      </c>
      <c r="H457" s="3">
        <v>22.14603</v>
      </c>
      <c r="I457" s="3">
        <v>32.453969999999998</v>
      </c>
      <c r="J457" s="5">
        <v>59.439505494505497</v>
      </c>
      <c r="K457" s="1" t="s">
        <v>26</v>
      </c>
      <c r="L457" s="1" t="s">
        <v>27</v>
      </c>
      <c r="M457" s="1" t="s">
        <v>176</v>
      </c>
      <c r="N457" s="1" t="s">
        <v>325</v>
      </c>
      <c r="O457" s="1" t="s">
        <v>441</v>
      </c>
      <c r="P457" s="1" t="s">
        <v>436</v>
      </c>
      <c r="Q457" s="1" t="s">
        <v>31</v>
      </c>
    </row>
    <row r="458" spans="1:17" ht="12.75" hidden="1" customHeight="1" x14ac:dyDescent="0.2">
      <c r="A458" s="1" t="s">
        <v>447</v>
      </c>
      <c r="B458" s="1" t="s">
        <v>446</v>
      </c>
      <c r="C458" s="1" t="s">
        <v>24</v>
      </c>
      <c r="D458" s="1" t="s">
        <v>25</v>
      </c>
      <c r="E458" s="3">
        <v>37.44</v>
      </c>
      <c r="F458" s="3">
        <v>57</v>
      </c>
      <c r="G458" s="4">
        <v>34</v>
      </c>
      <c r="H458" s="3">
        <v>15.92</v>
      </c>
      <c r="I458" s="3">
        <v>21.52</v>
      </c>
      <c r="J458" s="5">
        <v>57.478632478632498</v>
      </c>
      <c r="K458" s="1" t="s">
        <v>26</v>
      </c>
      <c r="L458" s="1" t="s">
        <v>27</v>
      </c>
      <c r="M458" s="1" t="s">
        <v>176</v>
      </c>
      <c r="N458" s="1" t="s">
        <v>325</v>
      </c>
      <c r="O458" s="1" t="s">
        <v>441</v>
      </c>
      <c r="P458" s="1" t="s">
        <v>436</v>
      </c>
      <c r="Q458" s="1" t="s">
        <v>31</v>
      </c>
    </row>
    <row r="459" spans="1:17" ht="12.75" hidden="1" customHeight="1" x14ac:dyDescent="0.2">
      <c r="A459" s="1" t="s">
        <v>445</v>
      </c>
      <c r="B459" s="1" t="s">
        <v>444</v>
      </c>
      <c r="C459" s="1" t="s">
        <v>24</v>
      </c>
      <c r="D459" s="1" t="s">
        <v>25</v>
      </c>
      <c r="E459" s="3">
        <v>70.2</v>
      </c>
      <c r="F459" s="3">
        <v>107</v>
      </c>
      <c r="G459" s="4">
        <v>34</v>
      </c>
      <c r="H459" s="3">
        <v>34.799999999999997</v>
      </c>
      <c r="I459" s="3">
        <v>35.4</v>
      </c>
      <c r="J459" s="5">
        <v>50.427350427350397</v>
      </c>
      <c r="K459" s="1" t="s">
        <v>26</v>
      </c>
      <c r="L459" s="1" t="s">
        <v>27</v>
      </c>
      <c r="M459" s="1" t="s">
        <v>176</v>
      </c>
      <c r="N459" s="1" t="s">
        <v>325</v>
      </c>
      <c r="O459" s="1" t="s">
        <v>441</v>
      </c>
      <c r="P459" s="1" t="s">
        <v>436</v>
      </c>
      <c r="Q459" s="1" t="s">
        <v>31</v>
      </c>
    </row>
    <row r="460" spans="1:17" ht="12.75" hidden="1" customHeight="1" x14ac:dyDescent="0.2">
      <c r="A460" s="1" t="s">
        <v>443</v>
      </c>
      <c r="B460" s="1" t="s">
        <v>442</v>
      </c>
      <c r="C460" s="1" t="s">
        <v>24</v>
      </c>
      <c r="D460" s="1" t="s">
        <v>25</v>
      </c>
      <c r="E460" s="3">
        <v>70.2</v>
      </c>
      <c r="F460" s="3">
        <v>107</v>
      </c>
      <c r="G460" s="4">
        <v>34</v>
      </c>
      <c r="H460" s="3">
        <v>35.74418</v>
      </c>
      <c r="I460" s="3">
        <v>34.455820000000003</v>
      </c>
      <c r="J460" s="5">
        <v>49.082364672364697</v>
      </c>
      <c r="K460" s="1" t="s">
        <v>26</v>
      </c>
      <c r="L460" s="1" t="s">
        <v>27</v>
      </c>
      <c r="M460" s="1" t="s">
        <v>176</v>
      </c>
      <c r="N460" s="1" t="s">
        <v>325</v>
      </c>
      <c r="O460" s="1" t="s">
        <v>441</v>
      </c>
      <c r="P460" s="1" t="s">
        <v>436</v>
      </c>
      <c r="Q460" s="1" t="s">
        <v>31</v>
      </c>
    </row>
    <row r="461" spans="1:17" ht="12.75" hidden="1" customHeight="1" x14ac:dyDescent="0.2">
      <c r="A461" s="1" t="s">
        <v>440</v>
      </c>
      <c r="B461" s="1" t="s">
        <v>439</v>
      </c>
      <c r="C461" s="1" t="s">
        <v>24</v>
      </c>
      <c r="D461" s="1" t="s">
        <v>25</v>
      </c>
      <c r="E461" s="3">
        <v>108.42</v>
      </c>
      <c r="F461" s="3">
        <v>165</v>
      </c>
      <c r="G461" s="4">
        <v>34</v>
      </c>
      <c r="H461" s="3">
        <v>45.957909999999998</v>
      </c>
      <c r="I461" s="3">
        <v>62.462090000000003</v>
      </c>
      <c r="J461" s="5">
        <v>57.611224866260798</v>
      </c>
      <c r="K461" s="1" t="s">
        <v>26</v>
      </c>
      <c r="L461" s="1" t="s">
        <v>27</v>
      </c>
      <c r="M461" s="1" t="s">
        <v>176</v>
      </c>
      <c r="N461" s="1" t="s">
        <v>248</v>
      </c>
      <c r="O461" s="1" t="s">
        <v>68</v>
      </c>
      <c r="P461" s="1" t="s">
        <v>436</v>
      </c>
      <c r="Q461" s="1" t="s">
        <v>31</v>
      </c>
    </row>
    <row r="462" spans="1:17" ht="12.75" hidden="1" customHeight="1" x14ac:dyDescent="0.2">
      <c r="A462" s="1" t="s">
        <v>438</v>
      </c>
      <c r="B462" s="1" t="s">
        <v>437</v>
      </c>
      <c r="C462" s="1" t="s">
        <v>177</v>
      </c>
      <c r="D462" s="1" t="s">
        <v>25</v>
      </c>
      <c r="E462" s="3">
        <v>77.22</v>
      </c>
      <c r="F462" s="3">
        <v>118</v>
      </c>
      <c r="G462" s="4">
        <v>35</v>
      </c>
      <c r="H462" s="3">
        <v>41.668500000000002</v>
      </c>
      <c r="I462" s="3">
        <v>35.551499999999997</v>
      </c>
      <c r="J462" s="5">
        <v>46.039238539238497</v>
      </c>
      <c r="K462" s="1" t="s">
        <v>26</v>
      </c>
      <c r="L462" s="1" t="s">
        <v>27</v>
      </c>
      <c r="M462" s="1" t="s">
        <v>176</v>
      </c>
      <c r="N462" s="1" t="s">
        <v>248</v>
      </c>
      <c r="O462" s="1" t="s">
        <v>68</v>
      </c>
      <c r="P462" s="1" t="s">
        <v>436</v>
      </c>
      <c r="Q462" s="1" t="s">
        <v>31</v>
      </c>
    </row>
    <row r="463" spans="1:17" ht="12.75" hidden="1" customHeight="1" x14ac:dyDescent="0.2">
      <c r="A463" s="1" t="s">
        <v>435</v>
      </c>
      <c r="B463" s="1" t="s">
        <v>434</v>
      </c>
      <c r="C463" s="1" t="s">
        <v>177</v>
      </c>
      <c r="D463" s="1" t="s">
        <v>25</v>
      </c>
      <c r="E463" s="3">
        <v>459.2</v>
      </c>
      <c r="F463" s="3">
        <v>666</v>
      </c>
      <c r="G463" s="4">
        <v>31</v>
      </c>
      <c r="H463" s="3">
        <v>180.41686999999999</v>
      </c>
      <c r="I463" s="3">
        <v>278.78313000000003</v>
      </c>
      <c r="J463" s="5">
        <v>60.7106119337979</v>
      </c>
      <c r="K463" s="1" t="s">
        <v>26</v>
      </c>
      <c r="L463" s="1" t="s">
        <v>27</v>
      </c>
      <c r="M463" s="1" t="s">
        <v>176</v>
      </c>
      <c r="N463" s="1" t="s">
        <v>325</v>
      </c>
      <c r="O463" s="1" t="s">
        <v>433</v>
      </c>
      <c r="P463" s="1" t="s">
        <v>432</v>
      </c>
      <c r="Q463" s="1" t="s">
        <v>31</v>
      </c>
    </row>
    <row r="464" spans="1:17" ht="12.75" hidden="1" customHeight="1" x14ac:dyDescent="0.2">
      <c r="A464" s="1" t="s">
        <v>431</v>
      </c>
      <c r="B464" s="1" t="s">
        <v>430</v>
      </c>
      <c r="C464" s="1" t="s">
        <v>24</v>
      </c>
      <c r="D464" s="1" t="s">
        <v>25</v>
      </c>
      <c r="E464" s="3">
        <v>61.5</v>
      </c>
      <c r="F464" s="3">
        <v>88</v>
      </c>
      <c r="G464" s="4">
        <v>30</v>
      </c>
      <c r="H464" s="3">
        <v>21.244730000000001</v>
      </c>
      <c r="I464" s="3">
        <v>40.255270000000003</v>
      </c>
      <c r="J464" s="5">
        <v>65.455723577235801</v>
      </c>
      <c r="K464" s="1" t="s">
        <v>26</v>
      </c>
      <c r="L464" s="1" t="s">
        <v>27</v>
      </c>
      <c r="M464" s="1" t="s">
        <v>176</v>
      </c>
      <c r="N464" s="1" t="s">
        <v>325</v>
      </c>
      <c r="O464" s="1" t="s">
        <v>330</v>
      </c>
      <c r="P464" s="1" t="s">
        <v>321</v>
      </c>
      <c r="Q464" s="1" t="s">
        <v>31</v>
      </c>
    </row>
    <row r="465" spans="1:17" ht="12.75" hidden="1" customHeight="1" x14ac:dyDescent="0.2">
      <c r="A465" s="1" t="s">
        <v>429</v>
      </c>
      <c r="B465" s="1" t="s">
        <v>428</v>
      </c>
      <c r="C465" s="1" t="s">
        <v>177</v>
      </c>
      <c r="D465" s="1" t="s">
        <v>25</v>
      </c>
      <c r="E465" s="3">
        <v>98.4</v>
      </c>
      <c r="F465" s="3">
        <v>136</v>
      </c>
      <c r="G465" s="4">
        <v>28</v>
      </c>
      <c r="H465" s="3">
        <v>69.789000000000001</v>
      </c>
      <c r="I465" s="3">
        <v>28.611000000000001</v>
      </c>
      <c r="J465" s="5">
        <v>29.076219512195099</v>
      </c>
      <c r="K465" s="1" t="s">
        <v>26</v>
      </c>
      <c r="L465" s="1" t="s">
        <v>27</v>
      </c>
      <c r="M465" s="1" t="s">
        <v>176</v>
      </c>
      <c r="N465" s="1" t="s">
        <v>367</v>
      </c>
      <c r="O465" s="1" t="s">
        <v>68</v>
      </c>
      <c r="P465" s="1" t="s">
        <v>265</v>
      </c>
      <c r="Q465" s="1" t="s">
        <v>31</v>
      </c>
    </row>
    <row r="466" spans="1:17" ht="12.75" hidden="1" customHeight="1" x14ac:dyDescent="0.2">
      <c r="A466" s="1" t="s">
        <v>427</v>
      </c>
      <c r="B466" s="1" t="s">
        <v>426</v>
      </c>
      <c r="C466" s="1" t="s">
        <v>177</v>
      </c>
      <c r="D466" s="1" t="s">
        <v>25</v>
      </c>
      <c r="E466" s="3">
        <v>98.4</v>
      </c>
      <c r="F466" s="3">
        <v>136</v>
      </c>
      <c r="G466" s="4">
        <v>28</v>
      </c>
      <c r="H466" s="3">
        <v>85.91</v>
      </c>
      <c r="I466" s="3">
        <v>12.49</v>
      </c>
      <c r="J466" s="5">
        <v>12.6930894308943</v>
      </c>
      <c r="K466" s="1" t="s">
        <v>26</v>
      </c>
      <c r="L466" s="1" t="s">
        <v>27</v>
      </c>
      <c r="M466" s="1" t="s">
        <v>176</v>
      </c>
      <c r="N466" s="1" t="s">
        <v>367</v>
      </c>
      <c r="O466" s="1" t="s">
        <v>68</v>
      </c>
      <c r="P466" s="1" t="s">
        <v>265</v>
      </c>
      <c r="Q466" s="1" t="s">
        <v>31</v>
      </c>
    </row>
    <row r="467" spans="1:17" ht="12.75" hidden="1" customHeight="1" x14ac:dyDescent="0.2">
      <c r="A467" s="1" t="s">
        <v>425</v>
      </c>
      <c r="B467" s="1" t="s">
        <v>424</v>
      </c>
      <c r="C467" s="1" t="s">
        <v>177</v>
      </c>
      <c r="D467" s="1" t="s">
        <v>25</v>
      </c>
      <c r="E467" s="3">
        <v>98.4</v>
      </c>
      <c r="F467" s="3">
        <v>0</v>
      </c>
      <c r="G467" s="4">
        <v>0</v>
      </c>
      <c r="H467" s="3">
        <v>74.400000000000006</v>
      </c>
      <c r="I467" s="3">
        <v>24</v>
      </c>
      <c r="J467" s="5">
        <v>24.390243902439</v>
      </c>
      <c r="K467" s="1" t="s">
        <v>26</v>
      </c>
      <c r="L467" s="1" t="s">
        <v>34</v>
      </c>
      <c r="M467" s="1" t="s">
        <v>176</v>
      </c>
      <c r="N467" s="1" t="s">
        <v>367</v>
      </c>
      <c r="O467" s="1" t="s">
        <v>68</v>
      </c>
      <c r="P467" s="1" t="s">
        <v>265</v>
      </c>
      <c r="Q467" s="1" t="s">
        <v>31</v>
      </c>
    </row>
    <row r="468" spans="1:17" ht="12.75" hidden="1" customHeight="1" x14ac:dyDescent="0.2">
      <c r="A468" s="1" t="s">
        <v>423</v>
      </c>
      <c r="B468" s="1" t="s">
        <v>422</v>
      </c>
      <c r="C468" s="1" t="s">
        <v>177</v>
      </c>
      <c r="D468" s="1" t="s">
        <v>25</v>
      </c>
      <c r="E468" s="3">
        <v>98.4</v>
      </c>
      <c r="F468" s="3">
        <v>136</v>
      </c>
      <c r="G468" s="4">
        <v>28</v>
      </c>
      <c r="H468" s="3">
        <v>92.01</v>
      </c>
      <c r="I468" s="3">
        <v>6.39</v>
      </c>
      <c r="J468" s="5">
        <v>6.4939024390243896</v>
      </c>
      <c r="K468" s="1" t="s">
        <v>26</v>
      </c>
      <c r="L468" s="1" t="s">
        <v>27</v>
      </c>
      <c r="M468" s="1" t="s">
        <v>176</v>
      </c>
      <c r="N468" s="1" t="s">
        <v>367</v>
      </c>
      <c r="O468" s="1" t="s">
        <v>68</v>
      </c>
      <c r="P468" s="1" t="s">
        <v>265</v>
      </c>
      <c r="Q468" s="1" t="s">
        <v>31</v>
      </c>
    </row>
    <row r="469" spans="1:17" ht="12.75" hidden="1" customHeight="1" x14ac:dyDescent="0.2">
      <c r="A469" s="1" t="s">
        <v>421</v>
      </c>
      <c r="B469" s="1" t="s">
        <v>420</v>
      </c>
      <c r="C469" s="1" t="s">
        <v>177</v>
      </c>
      <c r="D469" s="1" t="s">
        <v>25</v>
      </c>
      <c r="E469" s="3">
        <v>49.2</v>
      </c>
      <c r="F469" s="3">
        <v>68</v>
      </c>
      <c r="G469" s="4">
        <v>28</v>
      </c>
      <c r="H469" s="3">
        <v>43.38</v>
      </c>
      <c r="I469" s="3">
        <v>5.82</v>
      </c>
      <c r="J469" s="5">
        <v>11.829268292682899</v>
      </c>
      <c r="K469" s="1" t="s">
        <v>26</v>
      </c>
      <c r="L469" s="1" t="s">
        <v>27</v>
      </c>
      <c r="M469" s="1" t="s">
        <v>176</v>
      </c>
      <c r="N469" s="1" t="s">
        <v>367</v>
      </c>
      <c r="O469" s="1" t="s">
        <v>68</v>
      </c>
      <c r="P469" s="1" t="s">
        <v>265</v>
      </c>
      <c r="Q469" s="1" t="s">
        <v>31</v>
      </c>
    </row>
    <row r="470" spans="1:17" ht="12.75" hidden="1" customHeight="1" x14ac:dyDescent="0.2">
      <c r="A470" s="1" t="s">
        <v>419</v>
      </c>
      <c r="B470" s="1" t="s">
        <v>418</v>
      </c>
      <c r="C470" s="1" t="s">
        <v>177</v>
      </c>
      <c r="D470" s="1" t="s">
        <v>25</v>
      </c>
      <c r="E470" s="3">
        <v>98.4</v>
      </c>
      <c r="F470" s="3">
        <v>136</v>
      </c>
      <c r="G470" s="4">
        <v>28</v>
      </c>
      <c r="H470" s="3">
        <v>84.65</v>
      </c>
      <c r="I470" s="3">
        <v>13.75</v>
      </c>
      <c r="J470" s="5">
        <v>13.9735772357724</v>
      </c>
      <c r="K470" s="1" t="s">
        <v>26</v>
      </c>
      <c r="L470" s="1" t="s">
        <v>27</v>
      </c>
      <c r="M470" s="1" t="s">
        <v>176</v>
      </c>
      <c r="N470" s="1" t="s">
        <v>367</v>
      </c>
      <c r="O470" s="1" t="s">
        <v>68</v>
      </c>
      <c r="P470" s="1" t="s">
        <v>265</v>
      </c>
      <c r="Q470" s="1" t="s">
        <v>31</v>
      </c>
    </row>
    <row r="471" spans="1:17" ht="12.75" hidden="1" customHeight="1" x14ac:dyDescent="0.2">
      <c r="A471" s="1" t="s">
        <v>417</v>
      </c>
      <c r="B471" s="1" t="s">
        <v>416</v>
      </c>
      <c r="C471" s="1" t="s">
        <v>177</v>
      </c>
      <c r="D471" s="1" t="s">
        <v>25</v>
      </c>
      <c r="E471" s="3">
        <v>98.4</v>
      </c>
      <c r="F471" s="3">
        <v>0</v>
      </c>
      <c r="G471" s="4">
        <v>0</v>
      </c>
      <c r="H471" s="3">
        <v>89</v>
      </c>
      <c r="I471" s="3">
        <v>9.4</v>
      </c>
      <c r="J471" s="5">
        <v>9.5528455284552791</v>
      </c>
      <c r="K471" s="1" t="s">
        <v>26</v>
      </c>
      <c r="L471" s="1" t="s">
        <v>34</v>
      </c>
      <c r="M471" s="1" t="s">
        <v>176</v>
      </c>
      <c r="N471" s="1" t="s">
        <v>367</v>
      </c>
      <c r="O471" s="1" t="s">
        <v>68</v>
      </c>
      <c r="P471" s="1" t="s">
        <v>265</v>
      </c>
      <c r="Q471" s="1" t="s">
        <v>31</v>
      </c>
    </row>
    <row r="472" spans="1:17" ht="12.75" hidden="1" customHeight="1" x14ac:dyDescent="0.2">
      <c r="A472" s="1" t="s">
        <v>415</v>
      </c>
      <c r="B472" s="1" t="s">
        <v>414</v>
      </c>
      <c r="C472" s="1" t="s">
        <v>177</v>
      </c>
      <c r="D472" s="1" t="s">
        <v>25</v>
      </c>
      <c r="E472" s="3">
        <v>98.4</v>
      </c>
      <c r="F472" s="3">
        <v>0</v>
      </c>
      <c r="G472" s="4">
        <v>0</v>
      </c>
      <c r="H472" s="3">
        <v>89</v>
      </c>
      <c r="I472" s="3">
        <v>9.4</v>
      </c>
      <c r="J472" s="5">
        <v>9.5528455284552791</v>
      </c>
      <c r="K472" s="1" t="s">
        <v>26</v>
      </c>
      <c r="L472" s="1" t="s">
        <v>34</v>
      </c>
      <c r="M472" s="1" t="s">
        <v>176</v>
      </c>
      <c r="N472" s="1" t="s">
        <v>367</v>
      </c>
      <c r="O472" s="1" t="s">
        <v>68</v>
      </c>
      <c r="P472" s="1" t="s">
        <v>265</v>
      </c>
      <c r="Q472" s="1" t="s">
        <v>31</v>
      </c>
    </row>
    <row r="473" spans="1:17" ht="12.75" hidden="1" customHeight="1" x14ac:dyDescent="0.2">
      <c r="A473" s="1" t="s">
        <v>413</v>
      </c>
      <c r="B473" s="1" t="s">
        <v>412</v>
      </c>
      <c r="C473" s="1" t="s">
        <v>177</v>
      </c>
      <c r="D473" s="1" t="s">
        <v>25</v>
      </c>
      <c r="E473" s="3">
        <v>94.3</v>
      </c>
      <c r="F473" s="3">
        <v>130</v>
      </c>
      <c r="G473" s="4">
        <v>27</v>
      </c>
      <c r="H473" s="3">
        <v>85.73</v>
      </c>
      <c r="I473" s="3">
        <v>8.57</v>
      </c>
      <c r="J473" s="5">
        <v>9.0880169671261903</v>
      </c>
      <c r="K473" s="1" t="s">
        <v>26</v>
      </c>
      <c r="L473" s="1" t="s">
        <v>27</v>
      </c>
      <c r="M473" s="1" t="s">
        <v>176</v>
      </c>
      <c r="N473" s="1" t="s">
        <v>367</v>
      </c>
      <c r="O473" s="1" t="s">
        <v>68</v>
      </c>
      <c r="P473" s="1" t="s">
        <v>265</v>
      </c>
      <c r="Q473" s="1" t="s">
        <v>31</v>
      </c>
    </row>
    <row r="474" spans="1:17" ht="12.75" hidden="1" customHeight="1" x14ac:dyDescent="0.2">
      <c r="A474" s="1" t="s">
        <v>411</v>
      </c>
      <c r="B474" s="1" t="s">
        <v>410</v>
      </c>
      <c r="C474" s="1" t="s">
        <v>177</v>
      </c>
      <c r="D474" s="1" t="s">
        <v>25</v>
      </c>
      <c r="E474" s="3">
        <v>86.1</v>
      </c>
      <c r="F474" s="3">
        <v>0</v>
      </c>
      <c r="G474" s="4">
        <v>0</v>
      </c>
      <c r="H474" s="3">
        <v>117.94</v>
      </c>
      <c r="I474" s="3">
        <v>-31.84</v>
      </c>
      <c r="J474" s="5">
        <v>-36.980255516840899</v>
      </c>
      <c r="K474" s="1" t="s">
        <v>26</v>
      </c>
      <c r="L474" s="1" t="s">
        <v>34</v>
      </c>
      <c r="M474" s="1" t="s">
        <v>176</v>
      </c>
      <c r="N474" s="1" t="s">
        <v>367</v>
      </c>
      <c r="O474" s="1" t="s">
        <v>68</v>
      </c>
      <c r="P474" s="1" t="s">
        <v>265</v>
      </c>
      <c r="Q474" s="1" t="s">
        <v>31</v>
      </c>
    </row>
    <row r="475" spans="1:17" ht="12.75" hidden="1" customHeight="1" x14ac:dyDescent="0.2">
      <c r="A475" s="1" t="s">
        <v>409</v>
      </c>
      <c r="B475" s="1" t="s">
        <v>408</v>
      </c>
      <c r="C475" s="1" t="s">
        <v>177</v>
      </c>
      <c r="D475" s="1" t="s">
        <v>25</v>
      </c>
      <c r="E475" s="3">
        <v>102.5</v>
      </c>
      <c r="F475" s="3">
        <v>0</v>
      </c>
      <c r="G475" s="4">
        <v>0</v>
      </c>
      <c r="H475" s="3">
        <v>169.52</v>
      </c>
      <c r="I475" s="3">
        <v>-67.02</v>
      </c>
      <c r="J475" s="5">
        <v>-65.385365853658499</v>
      </c>
      <c r="K475" s="1" t="s">
        <v>26</v>
      </c>
      <c r="L475" s="1" t="s">
        <v>34</v>
      </c>
      <c r="M475" s="1" t="s">
        <v>176</v>
      </c>
      <c r="N475" s="1" t="s">
        <v>367</v>
      </c>
      <c r="O475" s="1" t="s">
        <v>68</v>
      </c>
      <c r="P475" s="1" t="s">
        <v>265</v>
      </c>
      <c r="Q475" s="1" t="s">
        <v>31</v>
      </c>
    </row>
    <row r="476" spans="1:17" ht="12.75" hidden="1" customHeight="1" x14ac:dyDescent="0.2">
      <c r="A476" s="1" t="s">
        <v>407</v>
      </c>
      <c r="B476" s="1" t="s">
        <v>406</v>
      </c>
      <c r="C476" s="1" t="s">
        <v>24</v>
      </c>
      <c r="D476" s="1" t="s">
        <v>25</v>
      </c>
      <c r="E476" s="3">
        <v>143.65</v>
      </c>
      <c r="F476" s="3">
        <v>192</v>
      </c>
      <c r="G476" s="4">
        <v>25</v>
      </c>
      <c r="H476" s="3">
        <v>34.231940000000002</v>
      </c>
      <c r="I476" s="3">
        <v>109.41806</v>
      </c>
      <c r="J476" s="5">
        <v>76.169899060215798</v>
      </c>
      <c r="K476" s="1" t="s">
        <v>26</v>
      </c>
      <c r="L476" s="1" t="s">
        <v>27</v>
      </c>
      <c r="M476" s="1" t="s">
        <v>176</v>
      </c>
      <c r="N476" s="1" t="s">
        <v>325</v>
      </c>
      <c r="O476" s="1" t="s">
        <v>387</v>
      </c>
      <c r="P476" s="1" t="s">
        <v>405</v>
      </c>
      <c r="Q476" s="1" t="s">
        <v>31</v>
      </c>
    </row>
    <row r="477" spans="1:17" ht="12.75" hidden="1" customHeight="1" x14ac:dyDescent="0.2">
      <c r="A477" s="1" t="s">
        <v>404</v>
      </c>
      <c r="B477" s="1" t="s">
        <v>403</v>
      </c>
      <c r="C477" s="1" t="s">
        <v>24</v>
      </c>
      <c r="D477" s="1" t="s">
        <v>25</v>
      </c>
      <c r="E477" s="3">
        <v>50.15</v>
      </c>
      <c r="F477" s="3">
        <v>64</v>
      </c>
      <c r="G477" s="4">
        <v>22</v>
      </c>
      <c r="H477" s="3">
        <v>22.950800000000001</v>
      </c>
      <c r="I477" s="3">
        <v>27.199200000000001</v>
      </c>
      <c r="J477" s="5">
        <v>54.2356929212363</v>
      </c>
      <c r="K477" s="1" t="s">
        <v>26</v>
      </c>
      <c r="L477" s="1" t="s">
        <v>27</v>
      </c>
      <c r="M477" s="1" t="s">
        <v>176</v>
      </c>
      <c r="N477" s="1" t="s">
        <v>325</v>
      </c>
      <c r="O477" s="1" t="s">
        <v>400</v>
      </c>
      <c r="P477" s="1" t="s">
        <v>399</v>
      </c>
      <c r="Q477" s="1" t="s">
        <v>31</v>
      </c>
    </row>
    <row r="478" spans="1:17" ht="12.75" hidden="1" customHeight="1" x14ac:dyDescent="0.2">
      <c r="A478" s="1" t="s">
        <v>402</v>
      </c>
      <c r="B478" s="1" t="s">
        <v>401</v>
      </c>
      <c r="C478" s="1" t="s">
        <v>177</v>
      </c>
      <c r="D478" s="1" t="s">
        <v>25</v>
      </c>
      <c r="E478" s="3">
        <v>424.15</v>
      </c>
      <c r="F478" s="3">
        <v>539</v>
      </c>
      <c r="G478" s="4">
        <v>21</v>
      </c>
      <c r="H478" s="3">
        <v>166.15457000000001</v>
      </c>
      <c r="I478" s="3">
        <v>257.99543</v>
      </c>
      <c r="J478" s="5">
        <v>60.826459978781102</v>
      </c>
      <c r="K478" s="1" t="s">
        <v>26</v>
      </c>
      <c r="L478" s="1" t="s">
        <v>27</v>
      </c>
      <c r="M478" s="1" t="s">
        <v>176</v>
      </c>
      <c r="N478" s="1" t="s">
        <v>325</v>
      </c>
      <c r="O478" s="1" t="s">
        <v>400</v>
      </c>
      <c r="P478" s="1" t="s">
        <v>399</v>
      </c>
      <c r="Q478" s="1" t="s">
        <v>31</v>
      </c>
    </row>
    <row r="479" spans="1:17" ht="12.75" hidden="1" customHeight="1" x14ac:dyDescent="0.2">
      <c r="A479" s="1" t="s">
        <v>398</v>
      </c>
      <c r="B479" s="1" t="s">
        <v>397</v>
      </c>
      <c r="C479" s="1" t="s">
        <v>24</v>
      </c>
      <c r="D479" s="1" t="s">
        <v>25</v>
      </c>
      <c r="E479" s="3">
        <v>33.15</v>
      </c>
      <c r="F479" s="3">
        <v>43</v>
      </c>
      <c r="G479" s="4">
        <v>23</v>
      </c>
      <c r="H479" s="3">
        <v>34.491059999999997</v>
      </c>
      <c r="I479" s="3">
        <v>-1.3410599999999999</v>
      </c>
      <c r="J479" s="5">
        <v>-4.0454298642533901</v>
      </c>
      <c r="K479" s="1" t="s">
        <v>26</v>
      </c>
      <c r="L479" s="1" t="s">
        <v>27</v>
      </c>
      <c r="M479" s="1" t="s">
        <v>176</v>
      </c>
      <c r="N479" s="1" t="s">
        <v>248</v>
      </c>
      <c r="O479" s="1" t="s">
        <v>244</v>
      </c>
      <c r="P479" s="1" t="s">
        <v>384</v>
      </c>
      <c r="Q479" s="1" t="s">
        <v>31</v>
      </c>
    </row>
    <row r="480" spans="1:17" ht="12.75" hidden="1" customHeight="1" x14ac:dyDescent="0.2">
      <c r="A480" s="1" t="s">
        <v>396</v>
      </c>
      <c r="B480" s="1" t="s">
        <v>395</v>
      </c>
      <c r="C480" s="1" t="s">
        <v>177</v>
      </c>
      <c r="D480" s="1" t="s">
        <v>25</v>
      </c>
      <c r="E480" s="3">
        <v>76.5</v>
      </c>
      <c r="F480" s="3">
        <v>98</v>
      </c>
      <c r="G480" s="4">
        <v>22</v>
      </c>
      <c r="H480" s="3">
        <v>17.317070000000001</v>
      </c>
      <c r="I480" s="3">
        <v>59.182929999999999</v>
      </c>
      <c r="J480" s="5">
        <v>77.363307189542496</v>
      </c>
      <c r="K480" s="1" t="s">
        <v>26</v>
      </c>
      <c r="L480" s="1" t="s">
        <v>27</v>
      </c>
      <c r="M480" s="1" t="s">
        <v>28</v>
      </c>
      <c r="N480" s="1" t="s">
        <v>248</v>
      </c>
      <c r="O480" s="1" t="s">
        <v>244</v>
      </c>
      <c r="P480" s="1" t="s">
        <v>384</v>
      </c>
      <c r="Q480" s="1" t="s">
        <v>31</v>
      </c>
    </row>
    <row r="481" spans="1:17" ht="12.75" hidden="1" customHeight="1" x14ac:dyDescent="0.2">
      <c r="A481" s="1" t="s">
        <v>394</v>
      </c>
      <c r="B481" s="1" t="s">
        <v>393</v>
      </c>
      <c r="C481" s="1" t="s">
        <v>24</v>
      </c>
      <c r="D481" s="1" t="s">
        <v>25</v>
      </c>
      <c r="E481" s="3">
        <v>109.65</v>
      </c>
      <c r="F481" s="3">
        <v>134</v>
      </c>
      <c r="G481" s="4">
        <v>18</v>
      </c>
      <c r="H481" s="3">
        <v>70.61</v>
      </c>
      <c r="I481" s="3">
        <v>39.04</v>
      </c>
      <c r="J481" s="5">
        <v>35.6041951664387</v>
      </c>
      <c r="K481" s="1" t="s">
        <v>26</v>
      </c>
      <c r="L481" s="1" t="s">
        <v>27</v>
      </c>
      <c r="M481" s="1" t="s">
        <v>176</v>
      </c>
      <c r="N481" s="1" t="s">
        <v>248</v>
      </c>
      <c r="O481" s="1" t="s">
        <v>68</v>
      </c>
      <c r="P481" s="1" t="s">
        <v>392</v>
      </c>
      <c r="Q481" s="1" t="s">
        <v>31</v>
      </c>
    </row>
    <row r="482" spans="1:17" ht="12.75" hidden="1" customHeight="1" x14ac:dyDescent="0.2">
      <c r="A482" s="1" t="s">
        <v>391</v>
      </c>
      <c r="B482" s="1" t="s">
        <v>390</v>
      </c>
      <c r="C482" s="1" t="s">
        <v>24</v>
      </c>
      <c r="D482" s="1" t="s">
        <v>25</v>
      </c>
      <c r="E482" s="3">
        <v>16.149999999999999</v>
      </c>
      <c r="F482" s="3">
        <v>22</v>
      </c>
      <c r="G482" s="4">
        <v>27</v>
      </c>
      <c r="H482" s="3">
        <v>1.5602100000000001</v>
      </c>
      <c r="I482" s="3">
        <v>14.589790000000001</v>
      </c>
      <c r="J482" s="5">
        <v>90.339256965944301</v>
      </c>
      <c r="K482" s="1" t="s">
        <v>26</v>
      </c>
      <c r="L482" s="1" t="s">
        <v>27</v>
      </c>
      <c r="M482" s="1" t="s">
        <v>176</v>
      </c>
      <c r="N482" s="1" t="s">
        <v>325</v>
      </c>
      <c r="O482" s="1" t="s">
        <v>387</v>
      </c>
      <c r="P482" s="1" t="s">
        <v>384</v>
      </c>
      <c r="Q482" s="1" t="s">
        <v>31</v>
      </c>
    </row>
    <row r="483" spans="1:17" ht="12.75" hidden="1" customHeight="1" x14ac:dyDescent="0.2">
      <c r="A483" s="1" t="s">
        <v>389</v>
      </c>
      <c r="B483" s="1" t="s">
        <v>388</v>
      </c>
      <c r="C483" s="1" t="s">
        <v>177</v>
      </c>
      <c r="D483" s="1" t="s">
        <v>25</v>
      </c>
      <c r="E483" s="3">
        <v>680</v>
      </c>
      <c r="F483" s="3">
        <v>907</v>
      </c>
      <c r="G483" s="4">
        <v>25</v>
      </c>
      <c r="H483" s="3">
        <v>103.01</v>
      </c>
      <c r="I483" s="3">
        <v>576.99</v>
      </c>
      <c r="J483" s="5">
        <v>84.851470588235301</v>
      </c>
      <c r="K483" s="1" t="s">
        <v>26</v>
      </c>
      <c r="L483" s="1" t="s">
        <v>27</v>
      </c>
      <c r="M483" s="1" t="s">
        <v>176</v>
      </c>
      <c r="N483" s="1" t="s">
        <v>325</v>
      </c>
      <c r="O483" s="1" t="s">
        <v>387</v>
      </c>
      <c r="P483" s="1" t="s">
        <v>384</v>
      </c>
      <c r="Q483" s="1" t="s">
        <v>31</v>
      </c>
    </row>
    <row r="484" spans="1:17" ht="12.75" hidden="1" customHeight="1" x14ac:dyDescent="0.2">
      <c r="A484" s="1" t="s">
        <v>386</v>
      </c>
      <c r="B484" s="1" t="s">
        <v>385</v>
      </c>
      <c r="C484" s="1" t="s">
        <v>24</v>
      </c>
      <c r="D484" s="1" t="s">
        <v>25</v>
      </c>
      <c r="E484" s="3">
        <v>34</v>
      </c>
      <c r="F484" s="3">
        <v>42</v>
      </c>
      <c r="G484" s="4">
        <v>19</v>
      </c>
      <c r="H484" s="3">
        <v>31.371510000000001</v>
      </c>
      <c r="I484" s="3">
        <v>2.6284900000000002</v>
      </c>
      <c r="J484" s="5">
        <v>7.7308529411764804</v>
      </c>
      <c r="K484" s="1" t="s">
        <v>26</v>
      </c>
      <c r="L484" s="1" t="s">
        <v>27</v>
      </c>
      <c r="M484" s="1" t="s">
        <v>176</v>
      </c>
      <c r="N484" s="1" t="s">
        <v>248</v>
      </c>
      <c r="O484" s="1" t="s">
        <v>68</v>
      </c>
      <c r="P484" s="1" t="s">
        <v>384</v>
      </c>
      <c r="Q484" s="1" t="s">
        <v>31</v>
      </c>
    </row>
    <row r="485" spans="1:17" ht="12.75" hidden="1" customHeight="1" x14ac:dyDescent="0.2">
      <c r="A485" s="1" t="s">
        <v>383</v>
      </c>
      <c r="B485" s="1" t="s">
        <v>382</v>
      </c>
      <c r="C485" s="1" t="s">
        <v>24</v>
      </c>
      <c r="D485" s="1" t="s">
        <v>25</v>
      </c>
      <c r="E485" s="3">
        <v>80.75</v>
      </c>
      <c r="F485" s="3">
        <v>108</v>
      </c>
      <c r="G485" s="4">
        <v>25</v>
      </c>
      <c r="H485" s="3">
        <v>17.93648</v>
      </c>
      <c r="I485" s="3">
        <v>62.813519999999997</v>
      </c>
      <c r="J485" s="5">
        <v>77.787640866873105</v>
      </c>
      <c r="K485" s="1" t="s">
        <v>26</v>
      </c>
      <c r="L485" s="1" t="s">
        <v>27</v>
      </c>
      <c r="M485" s="1" t="s">
        <v>176</v>
      </c>
      <c r="N485" s="1" t="s">
        <v>325</v>
      </c>
      <c r="O485" s="1" t="s">
        <v>381</v>
      </c>
      <c r="P485" s="1" t="s">
        <v>380</v>
      </c>
      <c r="Q485" s="1" t="s">
        <v>31</v>
      </c>
    </row>
    <row r="486" spans="1:17" ht="12.75" hidden="1" customHeight="1" x14ac:dyDescent="0.2">
      <c r="A486" s="1" t="s">
        <v>379</v>
      </c>
      <c r="B486" s="1" t="s">
        <v>378</v>
      </c>
      <c r="C486" s="1" t="s">
        <v>24</v>
      </c>
      <c r="D486" s="1" t="s">
        <v>25</v>
      </c>
      <c r="E486" s="3">
        <v>45.1</v>
      </c>
      <c r="F486" s="3">
        <v>57</v>
      </c>
      <c r="G486" s="4">
        <v>21</v>
      </c>
      <c r="H486" s="3">
        <v>9.2899999999999991</v>
      </c>
      <c r="I486" s="3">
        <v>35.81</v>
      </c>
      <c r="J486" s="5">
        <v>79.401330376940095</v>
      </c>
      <c r="K486" s="1" t="s">
        <v>26</v>
      </c>
      <c r="L486" s="1" t="s">
        <v>27</v>
      </c>
      <c r="M486" s="1" t="s">
        <v>176</v>
      </c>
      <c r="N486" s="1" t="s">
        <v>325</v>
      </c>
      <c r="O486" s="1" t="s">
        <v>330</v>
      </c>
      <c r="P486" s="1" t="s">
        <v>265</v>
      </c>
      <c r="Q486" s="1" t="s">
        <v>31</v>
      </c>
    </row>
    <row r="487" spans="1:17" ht="12.75" hidden="1" customHeight="1" x14ac:dyDescent="0.2">
      <c r="A487" s="1" t="s">
        <v>377</v>
      </c>
      <c r="B487" s="1" t="s">
        <v>376</v>
      </c>
      <c r="C487" s="1" t="s">
        <v>177</v>
      </c>
      <c r="D487" s="1" t="s">
        <v>25</v>
      </c>
      <c r="E487" s="3">
        <v>392.78</v>
      </c>
      <c r="F487" s="3">
        <v>493</v>
      </c>
      <c r="G487" s="4">
        <v>20</v>
      </c>
      <c r="H487" s="3">
        <v>111.99</v>
      </c>
      <c r="I487" s="3">
        <v>280.79000000000002</v>
      </c>
      <c r="J487" s="5">
        <v>71.487855797138394</v>
      </c>
      <c r="K487" s="1" t="s">
        <v>26</v>
      </c>
      <c r="L487" s="1" t="s">
        <v>27</v>
      </c>
      <c r="M487" s="1" t="s">
        <v>176</v>
      </c>
      <c r="N487" s="1" t="s">
        <v>325</v>
      </c>
      <c r="O487" s="1" t="s">
        <v>330</v>
      </c>
      <c r="P487" s="1" t="s">
        <v>265</v>
      </c>
      <c r="Q487" s="1" t="s">
        <v>31</v>
      </c>
    </row>
    <row r="488" spans="1:17" ht="12.75" hidden="1" customHeight="1" x14ac:dyDescent="0.2">
      <c r="A488" s="1" t="s">
        <v>375</v>
      </c>
      <c r="B488" s="1" t="s">
        <v>374</v>
      </c>
      <c r="C488" s="1" t="s">
        <v>24</v>
      </c>
      <c r="D488" s="1" t="s">
        <v>25</v>
      </c>
      <c r="E488" s="3">
        <v>55.76</v>
      </c>
      <c r="F488" s="3">
        <v>77</v>
      </c>
      <c r="G488" s="4">
        <v>28</v>
      </c>
      <c r="H488" s="3">
        <v>46.54</v>
      </c>
      <c r="I488" s="3">
        <v>9.2200000000000006</v>
      </c>
      <c r="J488" s="5">
        <v>16.5351506456241</v>
      </c>
      <c r="K488" s="1" t="s">
        <v>26</v>
      </c>
      <c r="L488" s="1" t="s">
        <v>27</v>
      </c>
      <c r="M488" s="1" t="s">
        <v>176</v>
      </c>
      <c r="N488" s="1" t="s">
        <v>367</v>
      </c>
      <c r="O488" s="1" t="s">
        <v>68</v>
      </c>
      <c r="P488" s="1" t="s">
        <v>265</v>
      </c>
      <c r="Q488" s="1" t="s">
        <v>31</v>
      </c>
    </row>
    <row r="489" spans="1:17" ht="12.75" hidden="1" customHeight="1" x14ac:dyDescent="0.2">
      <c r="A489" s="1" t="s">
        <v>373</v>
      </c>
      <c r="B489" s="1" t="s">
        <v>372</v>
      </c>
      <c r="C489" s="1" t="s">
        <v>24</v>
      </c>
      <c r="D489" s="1" t="s">
        <v>25</v>
      </c>
      <c r="E489" s="3">
        <v>220.5</v>
      </c>
      <c r="F489" s="3">
        <v>341</v>
      </c>
      <c r="G489" s="4">
        <v>35</v>
      </c>
      <c r="H489" s="3">
        <v>132.70228</v>
      </c>
      <c r="I489" s="3">
        <v>87.797719999999998</v>
      </c>
      <c r="J489" s="5">
        <v>39.817560090702898</v>
      </c>
      <c r="K489" s="1" t="s">
        <v>26</v>
      </c>
      <c r="L489" s="1" t="s">
        <v>27</v>
      </c>
      <c r="M489" s="1" t="s">
        <v>176</v>
      </c>
      <c r="N489" s="1" t="s">
        <v>325</v>
      </c>
      <c r="O489" s="1" t="s">
        <v>346</v>
      </c>
      <c r="P489" s="1" t="s">
        <v>265</v>
      </c>
      <c r="Q489" s="1" t="s">
        <v>31</v>
      </c>
    </row>
    <row r="490" spans="1:17" ht="12.75" hidden="1" customHeight="1" x14ac:dyDescent="0.2">
      <c r="A490" s="1" t="s">
        <v>371</v>
      </c>
      <c r="B490" s="1" t="s">
        <v>370</v>
      </c>
      <c r="C490" s="1" t="s">
        <v>24</v>
      </c>
      <c r="D490" s="1" t="s">
        <v>25</v>
      </c>
      <c r="E490" s="3">
        <v>41.3</v>
      </c>
      <c r="F490" s="3">
        <v>64</v>
      </c>
      <c r="G490" s="4">
        <v>35</v>
      </c>
      <c r="H490" s="3">
        <v>21.742010000000001</v>
      </c>
      <c r="I490" s="3">
        <v>19.55799</v>
      </c>
      <c r="J490" s="5">
        <v>47.355907990314797</v>
      </c>
      <c r="K490" s="1" t="s">
        <v>26</v>
      </c>
      <c r="L490" s="1" t="s">
        <v>27</v>
      </c>
      <c r="M490" s="1" t="s">
        <v>176</v>
      </c>
      <c r="N490" s="1" t="s">
        <v>325</v>
      </c>
      <c r="O490" s="1" t="s">
        <v>346</v>
      </c>
      <c r="P490" s="1" t="s">
        <v>265</v>
      </c>
      <c r="Q490" s="1" t="s">
        <v>31</v>
      </c>
    </row>
    <row r="491" spans="1:17" ht="12.75" hidden="1" customHeight="1" x14ac:dyDescent="0.2">
      <c r="A491" s="1" t="s">
        <v>369</v>
      </c>
      <c r="B491" s="1" t="s">
        <v>368</v>
      </c>
      <c r="C491" s="1" t="s">
        <v>24</v>
      </c>
      <c r="D491" s="1" t="s">
        <v>25</v>
      </c>
      <c r="E491" s="3">
        <v>278.8</v>
      </c>
      <c r="F491" s="3">
        <v>0</v>
      </c>
      <c r="G491" s="4">
        <v>0</v>
      </c>
      <c r="H491" s="3">
        <v>252.85377</v>
      </c>
      <c r="I491" s="3">
        <v>25.94623</v>
      </c>
      <c r="J491" s="5">
        <v>9.3063952654232391</v>
      </c>
      <c r="K491" s="1" t="s">
        <v>26</v>
      </c>
      <c r="L491" s="1" t="s">
        <v>34</v>
      </c>
      <c r="M491" s="1" t="s">
        <v>176</v>
      </c>
      <c r="N491" s="1" t="s">
        <v>367</v>
      </c>
      <c r="O491" s="1" t="s">
        <v>68</v>
      </c>
      <c r="P491" s="1" t="s">
        <v>261</v>
      </c>
      <c r="Q491" s="1" t="s">
        <v>31</v>
      </c>
    </row>
    <row r="492" spans="1:17" ht="12.75" hidden="1" customHeight="1" x14ac:dyDescent="0.2">
      <c r="A492" s="1" t="s">
        <v>366</v>
      </c>
      <c r="B492" s="1" t="s">
        <v>365</v>
      </c>
      <c r="C492" s="1" t="s">
        <v>24</v>
      </c>
      <c r="D492" s="1" t="s">
        <v>25</v>
      </c>
      <c r="E492" s="3">
        <v>49.2</v>
      </c>
      <c r="F492" s="3">
        <v>65</v>
      </c>
      <c r="G492" s="4">
        <v>24</v>
      </c>
      <c r="H492" s="3">
        <v>7.2049599999999998</v>
      </c>
      <c r="I492" s="3">
        <v>41.995040000000003</v>
      </c>
      <c r="J492" s="5">
        <v>85.355772357723595</v>
      </c>
      <c r="K492" s="1" t="s">
        <v>26</v>
      </c>
      <c r="L492" s="1" t="s">
        <v>27</v>
      </c>
      <c r="M492" s="1" t="s">
        <v>176</v>
      </c>
      <c r="N492" s="1" t="s">
        <v>325</v>
      </c>
      <c r="O492" s="1" t="s">
        <v>346</v>
      </c>
      <c r="P492" s="1" t="s">
        <v>265</v>
      </c>
      <c r="Q492" s="1" t="s">
        <v>31</v>
      </c>
    </row>
    <row r="493" spans="1:17" ht="12.75" hidden="1" customHeight="1" x14ac:dyDescent="0.2">
      <c r="A493" s="1" t="s">
        <v>364</v>
      </c>
      <c r="B493" s="1" t="s">
        <v>363</v>
      </c>
      <c r="C493" s="1" t="s">
        <v>177</v>
      </c>
      <c r="D493" s="1" t="s">
        <v>25</v>
      </c>
      <c r="E493" s="3">
        <v>204.18</v>
      </c>
      <c r="F493" s="3">
        <v>269</v>
      </c>
      <c r="G493" s="4">
        <v>24</v>
      </c>
      <c r="H493" s="3">
        <v>64.998019999999997</v>
      </c>
      <c r="I493" s="3">
        <v>139.18198000000001</v>
      </c>
      <c r="J493" s="5">
        <v>68.166314036634304</v>
      </c>
      <c r="K493" s="1" t="s">
        <v>26</v>
      </c>
      <c r="L493" s="1" t="s">
        <v>27</v>
      </c>
      <c r="M493" s="1" t="s">
        <v>176</v>
      </c>
      <c r="N493" s="1" t="s">
        <v>325</v>
      </c>
      <c r="O493" s="1" t="s">
        <v>346</v>
      </c>
      <c r="P493" s="1" t="s">
        <v>265</v>
      </c>
      <c r="Q493" s="1" t="s">
        <v>31</v>
      </c>
    </row>
    <row r="494" spans="1:17" ht="12.75" hidden="1" customHeight="1" x14ac:dyDescent="0.2">
      <c r="A494" s="1" t="s">
        <v>362</v>
      </c>
      <c r="B494" s="1" t="s">
        <v>361</v>
      </c>
      <c r="C494" s="1" t="s">
        <v>177</v>
      </c>
      <c r="D494" s="1" t="s">
        <v>25</v>
      </c>
      <c r="E494" s="3">
        <v>392.78</v>
      </c>
      <c r="F494" s="3">
        <v>479</v>
      </c>
      <c r="G494" s="4">
        <v>18</v>
      </c>
      <c r="H494" s="3">
        <v>113.05225</v>
      </c>
      <c r="I494" s="3">
        <v>279.72775000000001</v>
      </c>
      <c r="J494" s="5">
        <v>71.217411782677303</v>
      </c>
      <c r="K494" s="1" t="s">
        <v>26</v>
      </c>
      <c r="L494" s="1" t="s">
        <v>27</v>
      </c>
      <c r="M494" s="1" t="s">
        <v>176</v>
      </c>
      <c r="N494" s="1" t="s">
        <v>325</v>
      </c>
      <c r="O494" s="1" t="s">
        <v>324</v>
      </c>
      <c r="P494" s="1" t="s">
        <v>265</v>
      </c>
      <c r="Q494" s="1" t="s">
        <v>31</v>
      </c>
    </row>
    <row r="495" spans="1:17" ht="12.75" hidden="1" customHeight="1" x14ac:dyDescent="0.2">
      <c r="A495" s="1" t="s">
        <v>360</v>
      </c>
      <c r="B495" s="1" t="s">
        <v>359</v>
      </c>
      <c r="C495" s="1" t="s">
        <v>24</v>
      </c>
      <c r="D495" s="1" t="s">
        <v>25</v>
      </c>
      <c r="E495" s="3">
        <v>45.1</v>
      </c>
      <c r="F495" s="3">
        <v>55</v>
      </c>
      <c r="G495" s="4">
        <v>18</v>
      </c>
      <c r="H495" s="3">
        <v>11.08</v>
      </c>
      <c r="I495" s="3">
        <v>34.020000000000003</v>
      </c>
      <c r="J495" s="5">
        <v>75.432372505543199</v>
      </c>
      <c r="K495" s="1" t="s">
        <v>26</v>
      </c>
      <c r="L495" s="1" t="s">
        <v>27</v>
      </c>
      <c r="M495" s="1" t="s">
        <v>176</v>
      </c>
      <c r="N495" s="1" t="s">
        <v>325</v>
      </c>
      <c r="O495" s="1" t="s">
        <v>324</v>
      </c>
      <c r="P495" s="1" t="s">
        <v>265</v>
      </c>
      <c r="Q495" s="1" t="s">
        <v>31</v>
      </c>
    </row>
    <row r="496" spans="1:17" ht="12.75" hidden="1" customHeight="1" x14ac:dyDescent="0.2">
      <c r="A496" s="1" t="s">
        <v>358</v>
      </c>
      <c r="B496" s="1" t="s">
        <v>357</v>
      </c>
      <c r="C496" s="1" t="s">
        <v>24</v>
      </c>
      <c r="D496" s="1" t="s">
        <v>25</v>
      </c>
      <c r="E496" s="3">
        <v>569.9</v>
      </c>
      <c r="F496" s="3">
        <v>695</v>
      </c>
      <c r="G496" s="4">
        <v>18</v>
      </c>
      <c r="H496" s="3">
        <v>187.37031999999999</v>
      </c>
      <c r="I496" s="3">
        <v>382.52967999999998</v>
      </c>
      <c r="J496" s="5">
        <v>67.122246008071599</v>
      </c>
      <c r="K496" s="1" t="s">
        <v>26</v>
      </c>
      <c r="L496" s="1" t="s">
        <v>27</v>
      </c>
      <c r="M496" s="1" t="s">
        <v>176</v>
      </c>
      <c r="N496" s="1" t="s">
        <v>325</v>
      </c>
      <c r="O496" s="1" t="s">
        <v>324</v>
      </c>
      <c r="P496" s="1" t="s">
        <v>265</v>
      </c>
      <c r="Q496" s="1" t="s">
        <v>31</v>
      </c>
    </row>
    <row r="497" spans="1:17" ht="12.75" hidden="1" customHeight="1" x14ac:dyDescent="0.2">
      <c r="A497" s="1" t="s">
        <v>356</v>
      </c>
      <c r="B497" s="1" t="s">
        <v>355</v>
      </c>
      <c r="C497" s="1" t="s">
        <v>24</v>
      </c>
      <c r="D497" s="1" t="s">
        <v>25</v>
      </c>
      <c r="E497" s="3">
        <v>53.3</v>
      </c>
      <c r="F497" s="3">
        <v>65</v>
      </c>
      <c r="G497" s="4">
        <v>18</v>
      </c>
      <c r="H497" s="3">
        <v>14.44186</v>
      </c>
      <c r="I497" s="3">
        <v>38.858139999999999</v>
      </c>
      <c r="J497" s="5">
        <v>72.904577861163204</v>
      </c>
      <c r="K497" s="1" t="s">
        <v>26</v>
      </c>
      <c r="L497" s="1" t="s">
        <v>27</v>
      </c>
      <c r="M497" s="1" t="s">
        <v>176</v>
      </c>
      <c r="N497" s="1" t="s">
        <v>325</v>
      </c>
      <c r="O497" s="1" t="s">
        <v>324</v>
      </c>
      <c r="P497" s="1" t="s">
        <v>265</v>
      </c>
      <c r="Q497" s="1" t="s">
        <v>31</v>
      </c>
    </row>
    <row r="498" spans="1:17" ht="12.75" hidden="1" customHeight="1" x14ac:dyDescent="0.2">
      <c r="A498" s="1" t="s">
        <v>354</v>
      </c>
      <c r="B498" s="1" t="s">
        <v>353</v>
      </c>
      <c r="C498" s="1" t="s">
        <v>24</v>
      </c>
      <c r="D498" s="1" t="s">
        <v>25</v>
      </c>
      <c r="E498" s="3">
        <v>45.1</v>
      </c>
      <c r="F498" s="3">
        <v>57</v>
      </c>
      <c r="G498" s="4">
        <v>21</v>
      </c>
      <c r="H498" s="3">
        <v>8.4919100000000007</v>
      </c>
      <c r="I498" s="3">
        <v>36.608089999999997</v>
      </c>
      <c r="J498" s="5">
        <v>81.170931263858094</v>
      </c>
      <c r="K498" s="1" t="s">
        <v>26</v>
      </c>
      <c r="L498" s="1" t="s">
        <v>27</v>
      </c>
      <c r="M498" s="1" t="s">
        <v>176</v>
      </c>
      <c r="N498" s="1" t="s">
        <v>325</v>
      </c>
      <c r="O498" s="1" t="s">
        <v>324</v>
      </c>
      <c r="P498" s="1" t="s">
        <v>265</v>
      </c>
      <c r="Q498" s="1" t="s">
        <v>31</v>
      </c>
    </row>
    <row r="499" spans="1:17" ht="12.75" hidden="1" customHeight="1" x14ac:dyDescent="0.2">
      <c r="A499" s="1" t="s">
        <v>352</v>
      </c>
      <c r="B499" s="1" t="s">
        <v>351</v>
      </c>
      <c r="C499" s="1" t="s">
        <v>177</v>
      </c>
      <c r="D499" s="1" t="s">
        <v>25</v>
      </c>
      <c r="E499" s="3">
        <v>392.78</v>
      </c>
      <c r="F499" s="3">
        <v>479</v>
      </c>
      <c r="G499" s="4">
        <v>18</v>
      </c>
      <c r="H499" s="3">
        <v>114.56457</v>
      </c>
      <c r="I499" s="3">
        <v>278.21543000000003</v>
      </c>
      <c r="J499" s="5">
        <v>70.832381995009897</v>
      </c>
      <c r="K499" s="1" t="s">
        <v>26</v>
      </c>
      <c r="L499" s="1" t="s">
        <v>27</v>
      </c>
      <c r="M499" s="1" t="s">
        <v>176</v>
      </c>
      <c r="N499" s="1" t="s">
        <v>325</v>
      </c>
      <c r="O499" s="1" t="s">
        <v>324</v>
      </c>
      <c r="P499" s="1" t="s">
        <v>265</v>
      </c>
      <c r="Q499" s="1" t="s">
        <v>31</v>
      </c>
    </row>
    <row r="500" spans="1:17" ht="12.75" hidden="1" customHeight="1" x14ac:dyDescent="0.2">
      <c r="A500" s="1" t="s">
        <v>350</v>
      </c>
      <c r="B500" s="1" t="s">
        <v>349</v>
      </c>
      <c r="C500" s="1" t="s">
        <v>177</v>
      </c>
      <c r="D500" s="1" t="s">
        <v>25</v>
      </c>
      <c r="E500" s="3">
        <v>204.18</v>
      </c>
      <c r="F500" s="3">
        <v>269</v>
      </c>
      <c r="G500" s="4">
        <v>24</v>
      </c>
      <c r="H500" s="3">
        <v>26.203340000000001</v>
      </c>
      <c r="I500" s="3">
        <v>177.97666000000001</v>
      </c>
      <c r="J500" s="5">
        <v>87.166549123322596</v>
      </c>
      <c r="K500" s="1" t="s">
        <v>26</v>
      </c>
      <c r="L500" s="1" t="s">
        <v>27</v>
      </c>
      <c r="M500" s="1" t="s">
        <v>176</v>
      </c>
      <c r="N500" s="1" t="s">
        <v>325</v>
      </c>
      <c r="O500" s="1" t="s">
        <v>346</v>
      </c>
      <c r="P500" s="1" t="s">
        <v>265</v>
      </c>
      <c r="Q500" s="1" t="s">
        <v>31</v>
      </c>
    </row>
    <row r="501" spans="1:17" ht="12.75" hidden="1" customHeight="1" x14ac:dyDescent="0.2">
      <c r="A501" s="1" t="s">
        <v>348</v>
      </c>
      <c r="B501" s="1" t="s">
        <v>347</v>
      </c>
      <c r="C501" s="1" t="s">
        <v>24</v>
      </c>
      <c r="D501" s="1" t="s">
        <v>25</v>
      </c>
      <c r="E501" s="3">
        <v>49.2</v>
      </c>
      <c r="F501" s="3">
        <v>65</v>
      </c>
      <c r="G501" s="4">
        <v>24</v>
      </c>
      <c r="H501" s="3">
        <v>10.16005</v>
      </c>
      <c r="I501" s="3">
        <v>39.039949999999997</v>
      </c>
      <c r="J501" s="5">
        <v>79.349491869918694</v>
      </c>
      <c r="K501" s="1" t="s">
        <v>26</v>
      </c>
      <c r="L501" s="1" t="s">
        <v>27</v>
      </c>
      <c r="M501" s="1" t="s">
        <v>176</v>
      </c>
      <c r="N501" s="1" t="s">
        <v>325</v>
      </c>
      <c r="O501" s="1" t="s">
        <v>346</v>
      </c>
      <c r="P501" s="1" t="s">
        <v>265</v>
      </c>
      <c r="Q501" s="1" t="s">
        <v>31</v>
      </c>
    </row>
    <row r="502" spans="1:17" ht="12.75" hidden="1" customHeight="1" x14ac:dyDescent="0.2">
      <c r="A502" s="1" t="s">
        <v>345</v>
      </c>
      <c r="B502" s="1" t="s">
        <v>344</v>
      </c>
      <c r="C502" s="1" t="s">
        <v>177</v>
      </c>
      <c r="D502" s="1" t="s">
        <v>25</v>
      </c>
      <c r="E502" s="3">
        <v>392.78</v>
      </c>
      <c r="F502" s="3">
        <v>543</v>
      </c>
      <c r="G502" s="4">
        <v>28</v>
      </c>
      <c r="H502" s="3">
        <v>107.46004000000001</v>
      </c>
      <c r="I502" s="3">
        <v>285.31995999999998</v>
      </c>
      <c r="J502" s="5">
        <v>72.641162992005704</v>
      </c>
      <c r="K502" s="1" t="s">
        <v>26</v>
      </c>
      <c r="L502" s="1" t="s">
        <v>27</v>
      </c>
      <c r="M502" s="1" t="s">
        <v>176</v>
      </c>
      <c r="N502" s="1" t="s">
        <v>325</v>
      </c>
      <c r="O502" s="1" t="s">
        <v>330</v>
      </c>
      <c r="P502" s="1" t="s">
        <v>341</v>
      </c>
      <c r="Q502" s="1" t="s">
        <v>31</v>
      </c>
    </row>
    <row r="503" spans="1:17" ht="12.75" hidden="1" customHeight="1" x14ac:dyDescent="0.2">
      <c r="A503" s="1" t="s">
        <v>343</v>
      </c>
      <c r="B503" s="1" t="s">
        <v>342</v>
      </c>
      <c r="C503" s="1" t="s">
        <v>24</v>
      </c>
      <c r="D503" s="1" t="s">
        <v>25</v>
      </c>
      <c r="E503" s="3">
        <v>45.1</v>
      </c>
      <c r="F503" s="3">
        <v>62</v>
      </c>
      <c r="G503" s="4">
        <v>27</v>
      </c>
      <c r="H503" s="3">
        <v>7.9110300000000002</v>
      </c>
      <c r="I503" s="3">
        <v>37.188969999999998</v>
      </c>
      <c r="J503" s="5">
        <v>82.4589135254989</v>
      </c>
      <c r="K503" s="1" t="s">
        <v>26</v>
      </c>
      <c r="L503" s="1" t="s">
        <v>27</v>
      </c>
      <c r="M503" s="1" t="s">
        <v>176</v>
      </c>
      <c r="N503" s="1" t="s">
        <v>325</v>
      </c>
      <c r="O503" s="1" t="s">
        <v>330</v>
      </c>
      <c r="P503" s="1" t="s">
        <v>341</v>
      </c>
      <c r="Q503" s="1" t="s">
        <v>31</v>
      </c>
    </row>
    <row r="504" spans="1:17" ht="12.75" hidden="1" customHeight="1" x14ac:dyDescent="0.2">
      <c r="A504" s="1" t="s">
        <v>340</v>
      </c>
      <c r="B504" s="1" t="s">
        <v>339</v>
      </c>
      <c r="C504" s="1" t="s">
        <v>177</v>
      </c>
      <c r="D504" s="1" t="s">
        <v>25</v>
      </c>
      <c r="E504" s="3">
        <v>569.9</v>
      </c>
      <c r="F504" s="3">
        <v>695</v>
      </c>
      <c r="G504" s="4">
        <v>18</v>
      </c>
      <c r="H504" s="3">
        <v>159.22737000000001</v>
      </c>
      <c r="I504" s="3">
        <v>410.67263000000003</v>
      </c>
      <c r="J504" s="5">
        <v>72.060472012633795</v>
      </c>
      <c r="K504" s="1" t="s">
        <v>26</v>
      </c>
      <c r="L504" s="1" t="s">
        <v>27</v>
      </c>
      <c r="M504" s="1" t="s">
        <v>176</v>
      </c>
      <c r="N504" s="1" t="s">
        <v>325</v>
      </c>
      <c r="O504" s="1" t="s">
        <v>324</v>
      </c>
      <c r="P504" s="1" t="s">
        <v>265</v>
      </c>
      <c r="Q504" s="1" t="s">
        <v>31</v>
      </c>
    </row>
    <row r="505" spans="1:17" ht="12.75" hidden="1" customHeight="1" x14ac:dyDescent="0.2">
      <c r="A505" s="1" t="s">
        <v>338</v>
      </c>
      <c r="B505" s="1" t="s">
        <v>337</v>
      </c>
      <c r="C505" s="1" t="s">
        <v>24</v>
      </c>
      <c r="D505" s="1" t="s">
        <v>25</v>
      </c>
      <c r="E505" s="3">
        <v>53.3</v>
      </c>
      <c r="F505" s="3">
        <v>65</v>
      </c>
      <c r="G505" s="4">
        <v>18</v>
      </c>
      <c r="H505" s="3">
        <v>13.779590000000001</v>
      </c>
      <c r="I505" s="3">
        <v>39.520409999999998</v>
      </c>
      <c r="J505" s="5">
        <v>74.147110694183894</v>
      </c>
      <c r="K505" s="1" t="s">
        <v>26</v>
      </c>
      <c r="L505" s="1" t="s">
        <v>27</v>
      </c>
      <c r="M505" s="1" t="s">
        <v>176</v>
      </c>
      <c r="N505" s="1" t="s">
        <v>325</v>
      </c>
      <c r="O505" s="1" t="s">
        <v>324</v>
      </c>
      <c r="P505" s="1" t="s">
        <v>265</v>
      </c>
      <c r="Q505" s="1" t="s">
        <v>31</v>
      </c>
    </row>
    <row r="506" spans="1:17" ht="12.75" hidden="1" customHeight="1" x14ac:dyDescent="0.2">
      <c r="A506" s="1" t="s">
        <v>336</v>
      </c>
      <c r="B506" s="1" t="s">
        <v>335</v>
      </c>
      <c r="C506" s="1" t="s">
        <v>177</v>
      </c>
      <c r="D506" s="1" t="s">
        <v>25</v>
      </c>
      <c r="E506" s="3">
        <v>233.7</v>
      </c>
      <c r="F506" s="3">
        <v>0</v>
      </c>
      <c r="G506" s="4">
        <v>0</v>
      </c>
      <c r="H506" s="3">
        <v>80.569999999999993</v>
      </c>
      <c r="I506" s="3">
        <v>153.13</v>
      </c>
      <c r="J506" s="5">
        <v>65.524176294394493</v>
      </c>
      <c r="K506" s="1" t="s">
        <v>26</v>
      </c>
      <c r="L506" s="1" t="s">
        <v>34</v>
      </c>
      <c r="M506" s="1" t="s">
        <v>176</v>
      </c>
      <c r="N506" s="1" t="s">
        <v>325</v>
      </c>
      <c r="O506" s="1" t="s">
        <v>324</v>
      </c>
      <c r="P506" s="1" t="s">
        <v>265</v>
      </c>
      <c r="Q506" s="1" t="s">
        <v>31</v>
      </c>
    </row>
    <row r="507" spans="1:17" ht="12.75" hidden="1" customHeight="1" x14ac:dyDescent="0.2">
      <c r="A507" s="1" t="s">
        <v>334</v>
      </c>
      <c r="B507" s="1" t="s">
        <v>333</v>
      </c>
      <c r="C507" s="1" t="s">
        <v>24</v>
      </c>
      <c r="D507" s="1" t="s">
        <v>25</v>
      </c>
      <c r="E507" s="3">
        <v>45.1</v>
      </c>
      <c r="F507" s="3">
        <v>0</v>
      </c>
      <c r="G507" s="4">
        <v>0</v>
      </c>
      <c r="H507" s="3">
        <v>16.399999999999999</v>
      </c>
      <c r="I507" s="3">
        <v>28.7</v>
      </c>
      <c r="J507" s="5">
        <v>63.636363636363598</v>
      </c>
      <c r="K507" s="1" t="s">
        <v>26</v>
      </c>
      <c r="L507" s="1" t="s">
        <v>34</v>
      </c>
      <c r="M507" s="1" t="s">
        <v>176</v>
      </c>
      <c r="N507" s="1" t="s">
        <v>325</v>
      </c>
      <c r="O507" s="1" t="s">
        <v>324</v>
      </c>
      <c r="P507" s="1" t="s">
        <v>265</v>
      </c>
      <c r="Q507" s="1" t="s">
        <v>31</v>
      </c>
    </row>
    <row r="508" spans="1:17" ht="12.75" hidden="1" customHeight="1" x14ac:dyDescent="0.2">
      <c r="A508" s="1" t="s">
        <v>332</v>
      </c>
      <c r="B508" s="1" t="s">
        <v>331</v>
      </c>
      <c r="C508" s="1" t="s">
        <v>24</v>
      </c>
      <c r="D508" s="1" t="s">
        <v>25</v>
      </c>
      <c r="E508" s="3">
        <v>84.85</v>
      </c>
      <c r="F508" s="3">
        <v>114</v>
      </c>
      <c r="G508" s="4">
        <v>26</v>
      </c>
      <c r="H508" s="3">
        <v>16.809999999999999</v>
      </c>
      <c r="I508" s="3">
        <v>68.040000000000006</v>
      </c>
      <c r="J508" s="5">
        <v>80.188568061284599</v>
      </c>
      <c r="K508" s="1" t="s">
        <v>26</v>
      </c>
      <c r="L508" s="1" t="s">
        <v>27</v>
      </c>
      <c r="M508" s="1" t="s">
        <v>176</v>
      </c>
      <c r="N508" s="1" t="s">
        <v>325</v>
      </c>
      <c r="O508" s="1" t="s">
        <v>330</v>
      </c>
      <c r="P508" s="1" t="s">
        <v>243</v>
      </c>
      <c r="Q508" s="1" t="s">
        <v>31</v>
      </c>
    </row>
    <row r="509" spans="1:17" ht="12.75" hidden="1" customHeight="1" x14ac:dyDescent="0.2">
      <c r="A509" s="1" t="s">
        <v>329</v>
      </c>
      <c r="B509" s="1" t="s">
        <v>328</v>
      </c>
      <c r="C509" s="1" t="s">
        <v>177</v>
      </c>
      <c r="D509" s="1" t="s">
        <v>25</v>
      </c>
      <c r="E509" s="3">
        <v>332.1</v>
      </c>
      <c r="F509" s="3">
        <v>405</v>
      </c>
      <c r="G509" s="4">
        <v>18</v>
      </c>
      <c r="H509" s="3">
        <v>92.283069999999995</v>
      </c>
      <c r="I509" s="3">
        <v>239.81693000000001</v>
      </c>
      <c r="J509" s="5">
        <v>72.212264378199293</v>
      </c>
      <c r="K509" s="1" t="s">
        <v>26</v>
      </c>
      <c r="L509" s="1" t="s">
        <v>27</v>
      </c>
      <c r="M509" s="1" t="s">
        <v>176</v>
      </c>
      <c r="N509" s="1" t="s">
        <v>325</v>
      </c>
      <c r="O509" s="1" t="s">
        <v>324</v>
      </c>
      <c r="P509" s="1" t="s">
        <v>265</v>
      </c>
      <c r="Q509" s="1" t="s">
        <v>31</v>
      </c>
    </row>
    <row r="510" spans="1:17" ht="12.75" hidden="1" customHeight="1" x14ac:dyDescent="0.2">
      <c r="A510" s="1" t="s">
        <v>327</v>
      </c>
      <c r="B510" s="1" t="s">
        <v>326</v>
      </c>
      <c r="C510" s="1" t="s">
        <v>24</v>
      </c>
      <c r="D510" s="1" t="s">
        <v>25</v>
      </c>
      <c r="E510" s="3">
        <v>72.98</v>
      </c>
      <c r="F510" s="3">
        <v>89</v>
      </c>
      <c r="G510" s="4">
        <v>18</v>
      </c>
      <c r="H510" s="3">
        <v>55.260539999999999</v>
      </c>
      <c r="I510" s="3">
        <v>17.719460000000002</v>
      </c>
      <c r="J510" s="5">
        <v>24.2798848999726</v>
      </c>
      <c r="K510" s="1" t="s">
        <v>26</v>
      </c>
      <c r="L510" s="1" t="s">
        <v>27</v>
      </c>
      <c r="M510" s="1" t="s">
        <v>176</v>
      </c>
      <c r="N510" s="1" t="s">
        <v>325</v>
      </c>
      <c r="O510" s="1" t="s">
        <v>324</v>
      </c>
      <c r="P510" s="1" t="s">
        <v>265</v>
      </c>
      <c r="Q510" s="1" t="s">
        <v>31</v>
      </c>
    </row>
    <row r="511" spans="1:17" ht="12.75" hidden="1" customHeight="1" x14ac:dyDescent="0.2">
      <c r="A511" s="1" t="s">
        <v>323</v>
      </c>
      <c r="B511" s="1" t="s">
        <v>322</v>
      </c>
      <c r="C511" s="1" t="s">
        <v>24</v>
      </c>
      <c r="D511" s="1" t="s">
        <v>25</v>
      </c>
      <c r="E511" s="3">
        <v>106.25</v>
      </c>
      <c r="F511" s="3">
        <v>137</v>
      </c>
      <c r="G511" s="4">
        <v>22</v>
      </c>
      <c r="H511" s="3">
        <v>35.636740000000003</v>
      </c>
      <c r="I511" s="3">
        <v>70.613259999999997</v>
      </c>
      <c r="J511" s="5">
        <v>66.4595388235294</v>
      </c>
      <c r="K511" s="1" t="s">
        <v>26</v>
      </c>
      <c r="L511" s="1" t="s">
        <v>27</v>
      </c>
      <c r="M511" s="1" t="s">
        <v>176</v>
      </c>
      <c r="N511" s="1" t="s">
        <v>248</v>
      </c>
      <c r="O511" s="1" t="s">
        <v>68</v>
      </c>
      <c r="P511" s="1" t="s">
        <v>321</v>
      </c>
      <c r="Q511" s="1" t="s">
        <v>31</v>
      </c>
    </row>
    <row r="512" spans="1:17" ht="12.75" hidden="1" customHeight="1" x14ac:dyDescent="0.2">
      <c r="A512" s="1" t="s">
        <v>320</v>
      </c>
      <c r="B512" s="1" t="s">
        <v>319</v>
      </c>
      <c r="C512" s="1" t="s">
        <v>24</v>
      </c>
      <c r="D512" s="1" t="s">
        <v>25</v>
      </c>
      <c r="E512" s="3">
        <v>2586.5</v>
      </c>
      <c r="F512" s="3">
        <v>4175</v>
      </c>
      <c r="G512" s="4">
        <v>38</v>
      </c>
      <c r="H512" s="3">
        <v>1121.1116400000001</v>
      </c>
      <c r="I512" s="3">
        <v>1465.3883599999999</v>
      </c>
      <c r="J512" s="5">
        <v>56.655262323603303</v>
      </c>
      <c r="K512" s="1" t="s">
        <v>26</v>
      </c>
      <c r="L512" s="1" t="s">
        <v>27</v>
      </c>
      <c r="M512" s="1" t="s">
        <v>312</v>
      </c>
      <c r="N512" s="1" t="s">
        <v>284</v>
      </c>
      <c r="O512" s="1" t="s">
        <v>318</v>
      </c>
      <c r="P512" s="1" t="s">
        <v>284</v>
      </c>
      <c r="Q512" s="1" t="s">
        <v>31</v>
      </c>
    </row>
    <row r="513" spans="1:17" ht="12.75" hidden="1" customHeight="1" x14ac:dyDescent="0.2">
      <c r="A513" s="1" t="s">
        <v>317</v>
      </c>
      <c r="B513" s="1" t="s">
        <v>316</v>
      </c>
      <c r="C513" s="1" t="s">
        <v>24</v>
      </c>
      <c r="D513" s="1" t="s">
        <v>25</v>
      </c>
      <c r="E513" s="3">
        <v>2446.5</v>
      </c>
      <c r="F513" s="3">
        <v>3955</v>
      </c>
      <c r="G513" s="4">
        <v>38</v>
      </c>
      <c r="H513" s="3">
        <v>1121.1116400000001</v>
      </c>
      <c r="I513" s="3">
        <v>1325.3883599999999</v>
      </c>
      <c r="J513" s="5">
        <v>54.174876762722299</v>
      </c>
      <c r="K513" s="1" t="s">
        <v>26</v>
      </c>
      <c r="L513" s="1" t="s">
        <v>27</v>
      </c>
      <c r="M513" s="1" t="s">
        <v>312</v>
      </c>
      <c r="N513" s="1" t="s">
        <v>284</v>
      </c>
      <c r="O513" s="1" t="s">
        <v>315</v>
      </c>
      <c r="P513" s="1" t="s">
        <v>284</v>
      </c>
      <c r="Q513" s="1" t="s">
        <v>31</v>
      </c>
    </row>
    <row r="514" spans="1:17" ht="12.75" hidden="1" customHeight="1" x14ac:dyDescent="0.2">
      <c r="A514" s="1" t="s">
        <v>314</v>
      </c>
      <c r="B514" s="1" t="s">
        <v>313</v>
      </c>
      <c r="C514" s="1" t="s">
        <v>24</v>
      </c>
      <c r="D514" s="1" t="s">
        <v>25</v>
      </c>
      <c r="E514" s="3">
        <v>2446.5</v>
      </c>
      <c r="F514" s="3">
        <v>3955</v>
      </c>
      <c r="G514" s="4">
        <v>38</v>
      </c>
      <c r="H514" s="3">
        <v>1121.04684</v>
      </c>
      <c r="I514" s="3">
        <v>1325.45316</v>
      </c>
      <c r="J514" s="5">
        <v>54.177525444512597</v>
      </c>
      <c r="K514" s="1" t="s">
        <v>26</v>
      </c>
      <c r="L514" s="1" t="s">
        <v>27</v>
      </c>
      <c r="M514" s="1" t="s">
        <v>312</v>
      </c>
      <c r="N514" s="1" t="s">
        <v>284</v>
      </c>
      <c r="O514" s="1" t="s">
        <v>311</v>
      </c>
      <c r="P514" s="1" t="s">
        <v>284</v>
      </c>
      <c r="Q514" s="1" t="s">
        <v>31</v>
      </c>
    </row>
    <row r="515" spans="1:17" ht="12.75" hidden="1" customHeight="1" x14ac:dyDescent="0.2">
      <c r="A515" s="1" t="s">
        <v>310</v>
      </c>
      <c r="B515" s="1" t="s">
        <v>309</v>
      </c>
      <c r="C515" s="1" t="s">
        <v>24</v>
      </c>
      <c r="D515" s="1" t="s">
        <v>25</v>
      </c>
      <c r="E515" s="3">
        <v>11.9</v>
      </c>
      <c r="F515" s="3">
        <v>16</v>
      </c>
      <c r="G515" s="4">
        <v>26</v>
      </c>
      <c r="H515" s="3">
        <v>2.3199999999999998</v>
      </c>
      <c r="I515" s="3">
        <v>9.58</v>
      </c>
      <c r="J515" s="5">
        <v>80.504201680672296</v>
      </c>
      <c r="K515" s="1" t="s">
        <v>26</v>
      </c>
      <c r="L515" s="1" t="s">
        <v>27</v>
      </c>
      <c r="M515" s="1" t="s">
        <v>28</v>
      </c>
      <c r="N515" s="1" t="s">
        <v>244</v>
      </c>
      <c r="O515" s="1" t="s">
        <v>244</v>
      </c>
      <c r="P515" s="1" t="s">
        <v>251</v>
      </c>
      <c r="Q515" s="1" t="s">
        <v>31</v>
      </c>
    </row>
    <row r="516" spans="1:17" ht="12.75" hidden="1" customHeight="1" x14ac:dyDescent="0.2">
      <c r="A516" s="1" t="s">
        <v>308</v>
      </c>
      <c r="B516" s="1" t="s">
        <v>307</v>
      </c>
      <c r="C516" s="1" t="s">
        <v>24</v>
      </c>
      <c r="D516" s="1" t="s">
        <v>25</v>
      </c>
      <c r="E516" s="3">
        <v>21.32</v>
      </c>
      <c r="F516" s="3">
        <v>31</v>
      </c>
      <c r="G516" s="4">
        <v>31</v>
      </c>
      <c r="H516" s="3">
        <v>10.8108</v>
      </c>
      <c r="I516" s="3">
        <v>10.5092</v>
      </c>
      <c r="J516" s="5">
        <v>49.292682926829301</v>
      </c>
      <c r="K516" s="1" t="s">
        <v>26</v>
      </c>
      <c r="L516" s="1" t="s">
        <v>27</v>
      </c>
      <c r="M516" s="1" t="s">
        <v>28</v>
      </c>
      <c r="N516" s="1" t="s">
        <v>244</v>
      </c>
      <c r="O516" s="1" t="s">
        <v>256</v>
      </c>
      <c r="P516" s="1" t="s">
        <v>261</v>
      </c>
      <c r="Q516" s="1" t="s">
        <v>31</v>
      </c>
    </row>
    <row r="517" spans="1:17" ht="12.75" hidden="1" customHeight="1" x14ac:dyDescent="0.2">
      <c r="A517" s="1" t="s">
        <v>306</v>
      </c>
      <c r="B517" s="1" t="s">
        <v>305</v>
      </c>
      <c r="C517" s="1" t="s">
        <v>24</v>
      </c>
      <c r="D517" s="1" t="s">
        <v>25</v>
      </c>
      <c r="E517" s="3">
        <v>21.32</v>
      </c>
      <c r="F517" s="3">
        <v>31</v>
      </c>
      <c r="G517" s="4">
        <v>31</v>
      </c>
      <c r="H517" s="3">
        <v>3.3479999999999999</v>
      </c>
      <c r="I517" s="3">
        <v>17.972000000000001</v>
      </c>
      <c r="J517" s="5">
        <v>84.296435272045002</v>
      </c>
      <c r="K517" s="1" t="s">
        <v>26</v>
      </c>
      <c r="L517" s="1" t="s">
        <v>27</v>
      </c>
      <c r="M517" s="1" t="s">
        <v>28</v>
      </c>
      <c r="N517" s="1" t="s">
        <v>244</v>
      </c>
      <c r="O517" s="1" t="s">
        <v>256</v>
      </c>
      <c r="P517" s="1" t="s">
        <v>261</v>
      </c>
      <c r="Q517" s="1" t="s">
        <v>31</v>
      </c>
    </row>
    <row r="518" spans="1:17" ht="12.75" hidden="1" customHeight="1" x14ac:dyDescent="0.2">
      <c r="A518" s="1" t="s">
        <v>304</v>
      </c>
      <c r="B518" s="1" t="s">
        <v>303</v>
      </c>
      <c r="C518" s="1" t="s">
        <v>24</v>
      </c>
      <c r="D518" s="1" t="s">
        <v>25</v>
      </c>
      <c r="E518" s="3">
        <v>22.14</v>
      </c>
      <c r="F518" s="3">
        <v>32</v>
      </c>
      <c r="G518" s="4">
        <v>31</v>
      </c>
      <c r="H518" s="3">
        <v>0.34560000000000002</v>
      </c>
      <c r="I518" s="3">
        <v>21.7944</v>
      </c>
      <c r="J518" s="5">
        <v>98.439024390243901</v>
      </c>
      <c r="K518" s="1" t="s">
        <v>26</v>
      </c>
      <c r="L518" s="1" t="s">
        <v>27</v>
      </c>
      <c r="M518" s="1" t="s">
        <v>28</v>
      </c>
      <c r="N518" s="1" t="s">
        <v>244</v>
      </c>
      <c r="O518" s="1" t="s">
        <v>256</v>
      </c>
      <c r="P518" s="1" t="s">
        <v>265</v>
      </c>
      <c r="Q518" s="1" t="s">
        <v>31</v>
      </c>
    </row>
    <row r="519" spans="1:17" ht="12.75" hidden="1" customHeight="1" x14ac:dyDescent="0.2">
      <c r="A519" s="1" t="s">
        <v>302</v>
      </c>
      <c r="B519" s="1" t="s">
        <v>301</v>
      </c>
      <c r="C519" s="1" t="s">
        <v>24</v>
      </c>
      <c r="D519" s="1" t="s">
        <v>25</v>
      </c>
      <c r="E519" s="3">
        <v>22.14</v>
      </c>
      <c r="F519" s="3">
        <v>32</v>
      </c>
      <c r="G519" s="4">
        <v>31</v>
      </c>
      <c r="H519" s="3">
        <v>0.378</v>
      </c>
      <c r="I519" s="3">
        <v>21.762</v>
      </c>
      <c r="J519" s="5">
        <v>98.292682926829301</v>
      </c>
      <c r="K519" s="1" t="s">
        <v>26</v>
      </c>
      <c r="L519" s="1" t="s">
        <v>27</v>
      </c>
      <c r="M519" s="1" t="s">
        <v>28</v>
      </c>
      <c r="N519" s="1" t="s">
        <v>244</v>
      </c>
      <c r="O519" s="1" t="s">
        <v>256</v>
      </c>
      <c r="P519" s="1" t="s">
        <v>265</v>
      </c>
      <c r="Q519" s="1" t="s">
        <v>31</v>
      </c>
    </row>
    <row r="520" spans="1:17" ht="12.75" hidden="1" customHeight="1" x14ac:dyDescent="0.2">
      <c r="A520" s="1" t="s">
        <v>300</v>
      </c>
      <c r="B520" s="1" t="s">
        <v>299</v>
      </c>
      <c r="C520" s="1" t="s">
        <v>24</v>
      </c>
      <c r="D520" s="1" t="s">
        <v>25</v>
      </c>
      <c r="E520" s="3">
        <v>22.14</v>
      </c>
      <c r="F520" s="3">
        <v>32</v>
      </c>
      <c r="G520" s="4">
        <v>31</v>
      </c>
      <c r="H520" s="3">
        <v>0.432</v>
      </c>
      <c r="I520" s="3">
        <v>21.707999999999998</v>
      </c>
      <c r="J520" s="5">
        <v>98.048780487804905</v>
      </c>
      <c r="K520" s="1" t="s">
        <v>26</v>
      </c>
      <c r="L520" s="1" t="s">
        <v>27</v>
      </c>
      <c r="M520" s="1" t="s">
        <v>28</v>
      </c>
      <c r="N520" s="1" t="s">
        <v>244</v>
      </c>
      <c r="O520" s="1" t="s">
        <v>256</v>
      </c>
      <c r="P520" s="1" t="s">
        <v>174</v>
      </c>
      <c r="Q520" s="1" t="s">
        <v>31</v>
      </c>
    </row>
    <row r="521" spans="1:17" ht="12.75" hidden="1" customHeight="1" x14ac:dyDescent="0.2">
      <c r="A521" s="1" t="s">
        <v>298</v>
      </c>
      <c r="B521" s="1" t="s">
        <v>297</v>
      </c>
      <c r="C521" s="1" t="s">
        <v>24</v>
      </c>
      <c r="D521" s="1" t="s">
        <v>25</v>
      </c>
      <c r="E521" s="3">
        <v>22.14</v>
      </c>
      <c r="F521" s="3">
        <v>32</v>
      </c>
      <c r="G521" s="4">
        <v>31</v>
      </c>
      <c r="H521" s="3">
        <v>0.432</v>
      </c>
      <c r="I521" s="3">
        <v>21.707999999999998</v>
      </c>
      <c r="J521" s="5">
        <v>98.048780487804905</v>
      </c>
      <c r="K521" s="1" t="s">
        <v>26</v>
      </c>
      <c r="L521" s="1" t="s">
        <v>27</v>
      </c>
      <c r="M521" s="1" t="s">
        <v>28</v>
      </c>
      <c r="N521" s="1" t="s">
        <v>244</v>
      </c>
      <c r="O521" s="1" t="s">
        <v>256</v>
      </c>
      <c r="P521" s="1" t="s">
        <v>174</v>
      </c>
      <c r="Q521" s="1" t="s">
        <v>31</v>
      </c>
    </row>
    <row r="522" spans="1:17" ht="12.75" hidden="1" customHeight="1" x14ac:dyDescent="0.2">
      <c r="A522" s="1" t="s">
        <v>296</v>
      </c>
      <c r="B522" s="1" t="s">
        <v>295</v>
      </c>
      <c r="C522" s="1" t="s">
        <v>24</v>
      </c>
      <c r="D522" s="1" t="s">
        <v>25</v>
      </c>
      <c r="E522" s="3">
        <v>22.14</v>
      </c>
      <c r="F522" s="3">
        <v>32</v>
      </c>
      <c r="G522" s="4">
        <v>31</v>
      </c>
      <c r="H522" s="3">
        <v>0.48599999999999999</v>
      </c>
      <c r="I522" s="3">
        <v>21.654</v>
      </c>
      <c r="J522" s="5">
        <v>97.804878048780495</v>
      </c>
      <c r="K522" s="1" t="s">
        <v>26</v>
      </c>
      <c r="L522" s="1" t="s">
        <v>27</v>
      </c>
      <c r="M522" s="1" t="s">
        <v>28</v>
      </c>
      <c r="N522" s="1" t="s">
        <v>244</v>
      </c>
      <c r="O522" s="1" t="s">
        <v>256</v>
      </c>
      <c r="P522" s="1" t="s">
        <v>174</v>
      </c>
      <c r="Q522" s="1" t="s">
        <v>31</v>
      </c>
    </row>
    <row r="523" spans="1:17" ht="12.75" hidden="1" customHeight="1" x14ac:dyDescent="0.2">
      <c r="A523" s="1" t="s">
        <v>294</v>
      </c>
      <c r="B523" s="1" t="s">
        <v>293</v>
      </c>
      <c r="C523" s="1" t="s">
        <v>24</v>
      </c>
      <c r="D523" s="1" t="s">
        <v>25</v>
      </c>
      <c r="E523" s="3">
        <v>5.0999999999999996</v>
      </c>
      <c r="F523" s="3">
        <v>7</v>
      </c>
      <c r="G523" s="4">
        <v>27</v>
      </c>
      <c r="H523" s="3">
        <v>0.17280000000000001</v>
      </c>
      <c r="I523" s="3">
        <v>4.9272</v>
      </c>
      <c r="J523" s="5">
        <v>96.611764705882294</v>
      </c>
      <c r="K523" s="1" t="s">
        <v>26</v>
      </c>
      <c r="L523" s="1" t="s">
        <v>27</v>
      </c>
      <c r="M523" s="1" t="s">
        <v>28</v>
      </c>
      <c r="N523" s="1" t="s">
        <v>244</v>
      </c>
      <c r="O523" s="1" t="s">
        <v>256</v>
      </c>
      <c r="P523" s="1" t="s">
        <v>251</v>
      </c>
      <c r="Q523" s="1" t="s">
        <v>31</v>
      </c>
    </row>
    <row r="524" spans="1:17" ht="12.75" hidden="1" customHeight="1" x14ac:dyDescent="0.2">
      <c r="A524" s="1" t="s">
        <v>292</v>
      </c>
      <c r="B524" s="1" t="s">
        <v>291</v>
      </c>
      <c r="C524" s="1" t="s">
        <v>24</v>
      </c>
      <c r="D524" s="1" t="s">
        <v>25</v>
      </c>
      <c r="E524" s="3">
        <v>5.0999999999999996</v>
      </c>
      <c r="F524" s="3">
        <v>7</v>
      </c>
      <c r="G524" s="4">
        <v>27</v>
      </c>
      <c r="H524" s="3">
        <v>1.3068</v>
      </c>
      <c r="I524" s="3">
        <v>3.7932000000000001</v>
      </c>
      <c r="J524" s="5">
        <v>74.376470588235307</v>
      </c>
      <c r="K524" s="1" t="s">
        <v>26</v>
      </c>
      <c r="L524" s="1" t="s">
        <v>27</v>
      </c>
      <c r="M524" s="1" t="s">
        <v>28</v>
      </c>
      <c r="N524" s="1" t="s">
        <v>244</v>
      </c>
      <c r="O524" s="1" t="s">
        <v>256</v>
      </c>
      <c r="P524" s="1" t="s">
        <v>251</v>
      </c>
      <c r="Q524" s="1" t="s">
        <v>31</v>
      </c>
    </row>
    <row r="525" spans="1:17" ht="12.75" hidden="1" customHeight="1" x14ac:dyDescent="0.2">
      <c r="A525" s="1" t="s">
        <v>290</v>
      </c>
      <c r="B525" s="1" t="s">
        <v>289</v>
      </c>
      <c r="C525" s="1" t="s">
        <v>24</v>
      </c>
      <c r="D525" s="1" t="s">
        <v>25</v>
      </c>
      <c r="E525" s="3">
        <v>9.35</v>
      </c>
      <c r="F525" s="3">
        <v>12</v>
      </c>
      <c r="G525" s="4">
        <v>22</v>
      </c>
      <c r="H525" s="3">
        <v>1.5551999999999999</v>
      </c>
      <c r="I525" s="3">
        <v>7.7948000000000004</v>
      </c>
      <c r="J525" s="5">
        <v>83.366844919786104</v>
      </c>
      <c r="K525" s="1" t="s">
        <v>26</v>
      </c>
      <c r="L525" s="1" t="s">
        <v>27</v>
      </c>
      <c r="M525" s="1" t="s">
        <v>28</v>
      </c>
      <c r="N525" s="1" t="s">
        <v>248</v>
      </c>
      <c r="O525" s="1" t="s">
        <v>244</v>
      </c>
      <c r="P525" s="1" t="s">
        <v>251</v>
      </c>
      <c r="Q525" s="1" t="s">
        <v>31</v>
      </c>
    </row>
    <row r="526" spans="1:17" ht="12.75" hidden="1" customHeight="1" x14ac:dyDescent="0.2">
      <c r="A526" s="1" t="s">
        <v>288</v>
      </c>
      <c r="B526" s="1" t="s">
        <v>287</v>
      </c>
      <c r="C526" s="1" t="s">
        <v>24</v>
      </c>
      <c r="D526" s="1" t="s">
        <v>25</v>
      </c>
      <c r="E526" s="3">
        <v>46.75</v>
      </c>
      <c r="F526" s="3">
        <v>62</v>
      </c>
      <c r="G526" s="4">
        <v>25</v>
      </c>
      <c r="H526" s="3">
        <v>1.0908</v>
      </c>
      <c r="I526" s="3">
        <v>45.659199999999998</v>
      </c>
      <c r="J526" s="5">
        <v>97.6667379679145</v>
      </c>
      <c r="K526" s="1" t="s">
        <v>26</v>
      </c>
      <c r="L526" s="1" t="s">
        <v>27</v>
      </c>
      <c r="M526" s="1" t="s">
        <v>28</v>
      </c>
      <c r="N526" s="1" t="s">
        <v>244</v>
      </c>
      <c r="O526" s="1" t="s">
        <v>256</v>
      </c>
      <c r="P526" s="1" t="s">
        <v>284</v>
      </c>
      <c r="Q526" s="1" t="s">
        <v>31</v>
      </c>
    </row>
    <row r="527" spans="1:17" ht="12.75" hidden="1" customHeight="1" x14ac:dyDescent="0.2">
      <c r="A527" s="1" t="s">
        <v>286</v>
      </c>
      <c r="B527" s="1" t="s">
        <v>285</v>
      </c>
      <c r="C527" s="1" t="s">
        <v>24</v>
      </c>
      <c r="D527" s="1" t="s">
        <v>25</v>
      </c>
      <c r="E527" s="3">
        <v>22.95</v>
      </c>
      <c r="F527" s="3">
        <v>31</v>
      </c>
      <c r="G527" s="4">
        <v>26</v>
      </c>
      <c r="H527" s="3">
        <v>2.7864</v>
      </c>
      <c r="I527" s="3">
        <v>20.163599999999999</v>
      </c>
      <c r="J527" s="5">
        <v>87.858823529411794</v>
      </c>
      <c r="K527" s="1" t="s">
        <v>26</v>
      </c>
      <c r="L527" s="1" t="s">
        <v>27</v>
      </c>
      <c r="M527" s="1" t="s">
        <v>28</v>
      </c>
      <c r="N527" s="1" t="s">
        <v>244</v>
      </c>
      <c r="O527" s="1" t="s">
        <v>256</v>
      </c>
      <c r="P527" s="1" t="s">
        <v>284</v>
      </c>
      <c r="Q527" s="1" t="s">
        <v>31</v>
      </c>
    </row>
    <row r="528" spans="1:17" ht="12.75" hidden="1" customHeight="1" x14ac:dyDescent="0.2">
      <c r="A528" s="1" t="s">
        <v>283</v>
      </c>
      <c r="B528" s="1" t="s">
        <v>282</v>
      </c>
      <c r="C528" s="1" t="s">
        <v>24</v>
      </c>
      <c r="D528" s="1" t="s">
        <v>25</v>
      </c>
      <c r="E528" s="3">
        <v>24.25</v>
      </c>
      <c r="F528" s="3">
        <v>25</v>
      </c>
      <c r="G528" s="4">
        <v>3</v>
      </c>
      <c r="H528" s="3">
        <v>4.1498571428571402</v>
      </c>
      <c r="I528" s="3">
        <v>20.100142857142899</v>
      </c>
      <c r="J528" s="5">
        <v>82.887187039764399</v>
      </c>
      <c r="K528" s="1" t="s">
        <v>26</v>
      </c>
      <c r="L528" s="1" t="s">
        <v>27</v>
      </c>
      <c r="M528" s="1" t="s">
        <v>28</v>
      </c>
      <c r="N528" s="1" t="s">
        <v>247</v>
      </c>
      <c r="O528" s="1" t="s">
        <v>256</v>
      </c>
      <c r="P528" s="1" t="s">
        <v>247</v>
      </c>
      <c r="Q528" s="1" t="s">
        <v>31</v>
      </c>
    </row>
    <row r="529" spans="1:17" ht="12.75" hidden="1" customHeight="1" x14ac:dyDescent="0.2">
      <c r="A529" s="1" t="s">
        <v>281</v>
      </c>
      <c r="B529" s="1" t="s">
        <v>280</v>
      </c>
      <c r="C529" s="1" t="s">
        <v>24</v>
      </c>
      <c r="D529" s="1" t="s">
        <v>25</v>
      </c>
      <c r="E529" s="3">
        <v>19.350000000000001</v>
      </c>
      <c r="F529" s="3">
        <v>0</v>
      </c>
      <c r="G529" s="4">
        <v>0</v>
      </c>
      <c r="H529" s="3">
        <v>0</v>
      </c>
      <c r="I529" s="3">
        <v>19.350000000000001</v>
      </c>
      <c r="J529" s="5">
        <v>100</v>
      </c>
      <c r="K529" s="1" t="s">
        <v>26</v>
      </c>
      <c r="L529" s="1" t="s">
        <v>34</v>
      </c>
      <c r="M529" s="1" t="s">
        <v>28</v>
      </c>
      <c r="N529" s="1" t="s">
        <v>248</v>
      </c>
      <c r="O529" s="1" t="s">
        <v>244</v>
      </c>
      <c r="P529" s="1" t="s">
        <v>247</v>
      </c>
      <c r="Q529" s="1" t="s">
        <v>31</v>
      </c>
    </row>
    <row r="530" spans="1:17" ht="12.75" hidden="1" customHeight="1" x14ac:dyDescent="0.2">
      <c r="A530" s="1" t="s">
        <v>279</v>
      </c>
      <c r="B530" s="1" t="s">
        <v>278</v>
      </c>
      <c r="C530" s="1" t="s">
        <v>24</v>
      </c>
      <c r="D530" s="1" t="s">
        <v>25</v>
      </c>
      <c r="E530" s="3">
        <v>21.32</v>
      </c>
      <c r="F530" s="3">
        <v>29</v>
      </c>
      <c r="G530" s="4">
        <v>26</v>
      </c>
      <c r="H530" s="3">
        <v>2.3544</v>
      </c>
      <c r="I530" s="3">
        <v>18.965599999999998</v>
      </c>
      <c r="J530" s="5">
        <v>88.956848030018804</v>
      </c>
      <c r="K530" s="1" t="s">
        <v>26</v>
      </c>
      <c r="L530" s="1" t="s">
        <v>27</v>
      </c>
      <c r="M530" s="1" t="s">
        <v>28</v>
      </c>
      <c r="N530" s="1" t="s">
        <v>244</v>
      </c>
      <c r="O530" s="1" t="s">
        <v>256</v>
      </c>
      <c r="P530" s="1" t="s">
        <v>243</v>
      </c>
      <c r="Q530" s="1" t="s">
        <v>31</v>
      </c>
    </row>
    <row r="531" spans="1:17" ht="12.75" hidden="1" customHeight="1" x14ac:dyDescent="0.2">
      <c r="A531" s="1" t="s">
        <v>277</v>
      </c>
      <c r="B531" s="1" t="s">
        <v>276</v>
      </c>
      <c r="C531" s="1" t="s">
        <v>24</v>
      </c>
      <c r="D531" s="1" t="s">
        <v>25</v>
      </c>
      <c r="E531" s="3">
        <v>21.32</v>
      </c>
      <c r="F531" s="3">
        <v>29</v>
      </c>
      <c r="G531" s="4">
        <v>26</v>
      </c>
      <c r="H531" s="3">
        <v>1.5875999999999999</v>
      </c>
      <c r="I531" s="3">
        <v>19.732399999999998</v>
      </c>
      <c r="J531" s="5">
        <v>92.553470919324596</v>
      </c>
      <c r="K531" s="1" t="s">
        <v>26</v>
      </c>
      <c r="L531" s="1" t="s">
        <v>27</v>
      </c>
      <c r="M531" s="1" t="s">
        <v>28</v>
      </c>
      <c r="N531" s="1" t="s">
        <v>244</v>
      </c>
      <c r="O531" s="1" t="s">
        <v>244</v>
      </c>
      <c r="P531" s="1" t="s">
        <v>243</v>
      </c>
      <c r="Q531" s="1" t="s">
        <v>31</v>
      </c>
    </row>
    <row r="532" spans="1:17" ht="12.75" hidden="1" customHeight="1" x14ac:dyDescent="0.2">
      <c r="A532" s="1" t="s">
        <v>275</v>
      </c>
      <c r="B532" s="1" t="s">
        <v>274</v>
      </c>
      <c r="C532" s="1" t="s">
        <v>24</v>
      </c>
      <c r="D532" s="1" t="s">
        <v>25</v>
      </c>
      <c r="E532" s="3">
        <v>22.95</v>
      </c>
      <c r="F532" s="3">
        <v>29</v>
      </c>
      <c r="G532" s="4">
        <v>21</v>
      </c>
      <c r="H532" s="3">
        <v>2.214</v>
      </c>
      <c r="I532" s="3">
        <v>20.736000000000001</v>
      </c>
      <c r="J532" s="5">
        <v>90.352941176470594</v>
      </c>
      <c r="K532" s="1" t="s">
        <v>26</v>
      </c>
      <c r="L532" s="1" t="s">
        <v>27</v>
      </c>
      <c r="M532" s="1" t="s">
        <v>28</v>
      </c>
      <c r="N532" s="1" t="s">
        <v>248</v>
      </c>
      <c r="O532" s="1" t="s">
        <v>244</v>
      </c>
      <c r="P532" s="1" t="s">
        <v>251</v>
      </c>
      <c r="Q532" s="1" t="s">
        <v>31</v>
      </c>
    </row>
    <row r="533" spans="1:17" ht="12.75" hidden="1" customHeight="1" x14ac:dyDescent="0.2">
      <c r="A533" s="1" t="s">
        <v>273</v>
      </c>
      <c r="B533" s="1" t="s">
        <v>272</v>
      </c>
      <c r="C533" s="1" t="s">
        <v>24</v>
      </c>
      <c r="D533" s="1" t="s">
        <v>25</v>
      </c>
      <c r="E533" s="3">
        <v>22.95</v>
      </c>
      <c r="F533" s="3">
        <v>29</v>
      </c>
      <c r="G533" s="4">
        <v>21</v>
      </c>
      <c r="H533" s="3">
        <v>2.214</v>
      </c>
      <c r="I533" s="3">
        <v>20.736000000000001</v>
      </c>
      <c r="J533" s="5">
        <v>90.352941176470594</v>
      </c>
      <c r="K533" s="1" t="s">
        <v>26</v>
      </c>
      <c r="L533" s="1" t="s">
        <v>27</v>
      </c>
      <c r="M533" s="1" t="s">
        <v>28</v>
      </c>
      <c r="N533" s="1" t="s">
        <v>248</v>
      </c>
      <c r="O533" s="1" t="s">
        <v>244</v>
      </c>
      <c r="P533" s="1" t="s">
        <v>251</v>
      </c>
      <c r="Q533" s="1" t="s">
        <v>31</v>
      </c>
    </row>
    <row r="534" spans="1:17" ht="12.75" hidden="1" customHeight="1" x14ac:dyDescent="0.2">
      <c r="A534" s="1" t="s">
        <v>271</v>
      </c>
      <c r="B534" s="1" t="s">
        <v>270</v>
      </c>
      <c r="C534" s="1" t="s">
        <v>24</v>
      </c>
      <c r="D534" s="1" t="s">
        <v>25</v>
      </c>
      <c r="E534" s="3">
        <v>21.32</v>
      </c>
      <c r="F534" s="3">
        <v>31</v>
      </c>
      <c r="G534" s="4">
        <v>31</v>
      </c>
      <c r="H534" s="3">
        <v>7.8948</v>
      </c>
      <c r="I534" s="3">
        <v>13.4252</v>
      </c>
      <c r="J534" s="5">
        <v>62.969981238273903</v>
      </c>
      <c r="K534" s="1" t="s">
        <v>26</v>
      </c>
      <c r="L534" s="1" t="s">
        <v>27</v>
      </c>
      <c r="M534" s="1" t="s">
        <v>28</v>
      </c>
      <c r="N534" s="1" t="s">
        <v>244</v>
      </c>
      <c r="O534" s="1" t="s">
        <v>262</v>
      </c>
      <c r="P534" s="1" t="s">
        <v>261</v>
      </c>
      <c r="Q534" s="1" t="s">
        <v>31</v>
      </c>
    </row>
    <row r="535" spans="1:17" ht="12.75" hidden="1" customHeight="1" x14ac:dyDescent="0.2">
      <c r="A535" s="1" t="s">
        <v>269</v>
      </c>
      <c r="B535" s="1" t="s">
        <v>268</v>
      </c>
      <c r="C535" s="1" t="s">
        <v>24</v>
      </c>
      <c r="D535" s="1" t="s">
        <v>25</v>
      </c>
      <c r="E535" s="3">
        <v>20.28</v>
      </c>
      <c r="F535" s="3">
        <v>0</v>
      </c>
      <c r="G535" s="4">
        <v>0</v>
      </c>
      <c r="H535" s="3">
        <v>6.48</v>
      </c>
      <c r="I535" s="3">
        <v>13.8</v>
      </c>
      <c r="J535" s="5">
        <v>68.047337278106497</v>
      </c>
      <c r="K535" s="1" t="s">
        <v>26</v>
      </c>
      <c r="L535" s="1" t="s">
        <v>27</v>
      </c>
      <c r="M535" s="1" t="s">
        <v>28</v>
      </c>
      <c r="N535" s="1" t="s">
        <v>244</v>
      </c>
      <c r="O535" s="1" t="s">
        <v>262</v>
      </c>
      <c r="P535" s="1" t="s">
        <v>243</v>
      </c>
      <c r="Q535" s="1" t="s">
        <v>31</v>
      </c>
    </row>
    <row r="536" spans="1:17" ht="12.75" hidden="1" customHeight="1" x14ac:dyDescent="0.2">
      <c r="A536" s="1" t="s">
        <v>267</v>
      </c>
      <c r="B536" s="1" t="s">
        <v>266</v>
      </c>
      <c r="C536" s="1" t="s">
        <v>24</v>
      </c>
      <c r="D536" s="1" t="s">
        <v>25</v>
      </c>
      <c r="E536" s="3">
        <v>41</v>
      </c>
      <c r="F536" s="3">
        <v>59</v>
      </c>
      <c r="G536" s="4">
        <v>31</v>
      </c>
      <c r="H536" s="3">
        <v>29.473199999999999</v>
      </c>
      <c r="I536" s="3">
        <v>11.5268</v>
      </c>
      <c r="J536" s="5">
        <v>28.1141463414634</v>
      </c>
      <c r="K536" s="1" t="s">
        <v>26</v>
      </c>
      <c r="L536" s="1" t="s">
        <v>27</v>
      </c>
      <c r="M536" s="1" t="s">
        <v>28</v>
      </c>
      <c r="N536" s="1" t="s">
        <v>244</v>
      </c>
      <c r="O536" s="1" t="s">
        <v>262</v>
      </c>
      <c r="P536" s="1" t="s">
        <v>265</v>
      </c>
      <c r="Q536" s="1" t="s">
        <v>31</v>
      </c>
    </row>
    <row r="537" spans="1:17" ht="12.75" hidden="1" customHeight="1" x14ac:dyDescent="0.2">
      <c r="A537" s="1" t="s">
        <v>264</v>
      </c>
      <c r="B537" s="1" t="s">
        <v>263</v>
      </c>
      <c r="C537" s="1" t="s">
        <v>24</v>
      </c>
      <c r="D537" s="1" t="s">
        <v>25</v>
      </c>
      <c r="E537" s="3">
        <v>21.32</v>
      </c>
      <c r="F537" s="3">
        <v>31</v>
      </c>
      <c r="G537" s="4">
        <v>31</v>
      </c>
      <c r="H537" s="3">
        <v>0.79920000000000002</v>
      </c>
      <c r="I537" s="3">
        <v>20.520800000000001</v>
      </c>
      <c r="J537" s="5">
        <v>96.251407129455899</v>
      </c>
      <c r="K537" s="1" t="s">
        <v>26</v>
      </c>
      <c r="L537" s="1" t="s">
        <v>27</v>
      </c>
      <c r="M537" s="1" t="s">
        <v>28</v>
      </c>
      <c r="N537" s="1" t="s">
        <v>244</v>
      </c>
      <c r="O537" s="1" t="s">
        <v>262</v>
      </c>
      <c r="P537" s="1" t="s">
        <v>261</v>
      </c>
      <c r="Q537" s="1" t="s">
        <v>31</v>
      </c>
    </row>
    <row r="538" spans="1:17" ht="12.75" hidden="1" customHeight="1" x14ac:dyDescent="0.2">
      <c r="A538" s="1" t="s">
        <v>260</v>
      </c>
      <c r="B538" s="1" t="s">
        <v>259</v>
      </c>
      <c r="C538" s="1" t="s">
        <v>24</v>
      </c>
      <c r="D538" s="1" t="s">
        <v>25</v>
      </c>
      <c r="E538" s="3">
        <v>21.32</v>
      </c>
      <c r="F538" s="3">
        <v>29</v>
      </c>
      <c r="G538" s="4">
        <v>26</v>
      </c>
      <c r="H538" s="3">
        <v>0.89639999999999997</v>
      </c>
      <c r="I538" s="3">
        <v>20.4236</v>
      </c>
      <c r="J538" s="5">
        <v>95.795497185741098</v>
      </c>
      <c r="K538" s="1" t="s">
        <v>26</v>
      </c>
      <c r="L538" s="1" t="s">
        <v>27</v>
      </c>
      <c r="M538" s="1" t="s">
        <v>28</v>
      </c>
      <c r="N538" s="1" t="s">
        <v>244</v>
      </c>
      <c r="O538" s="1" t="s">
        <v>244</v>
      </c>
      <c r="P538" s="1" t="s">
        <v>243</v>
      </c>
      <c r="Q538" s="1" t="s">
        <v>31</v>
      </c>
    </row>
    <row r="539" spans="1:17" ht="12.75" hidden="1" customHeight="1" x14ac:dyDescent="0.2">
      <c r="A539" s="1" t="s">
        <v>258</v>
      </c>
      <c r="B539" s="1" t="s">
        <v>257</v>
      </c>
      <c r="C539" s="1" t="s">
        <v>24</v>
      </c>
      <c r="D539" s="1" t="s">
        <v>25</v>
      </c>
      <c r="E539" s="3">
        <v>21.32</v>
      </c>
      <c r="F539" s="3">
        <v>29</v>
      </c>
      <c r="G539" s="4">
        <v>26</v>
      </c>
      <c r="H539" s="3">
        <v>0.88560000000000005</v>
      </c>
      <c r="I539" s="3">
        <v>20.4344</v>
      </c>
      <c r="J539" s="5">
        <v>95.846153846153797</v>
      </c>
      <c r="K539" s="1" t="s">
        <v>26</v>
      </c>
      <c r="L539" s="1" t="s">
        <v>27</v>
      </c>
      <c r="M539" s="1" t="s">
        <v>28</v>
      </c>
      <c r="N539" s="1" t="s">
        <v>244</v>
      </c>
      <c r="O539" s="1" t="s">
        <v>256</v>
      </c>
      <c r="P539" s="1" t="s">
        <v>243</v>
      </c>
      <c r="Q539" s="1" t="s">
        <v>31</v>
      </c>
    </row>
    <row r="540" spans="1:17" ht="12.75" hidden="1" customHeight="1" x14ac:dyDescent="0.2">
      <c r="A540" s="1" t="s">
        <v>255</v>
      </c>
      <c r="B540" s="1" t="s">
        <v>254</v>
      </c>
      <c r="C540" s="1" t="s">
        <v>24</v>
      </c>
      <c r="D540" s="1" t="s">
        <v>25</v>
      </c>
      <c r="E540" s="3">
        <v>22.95</v>
      </c>
      <c r="F540" s="3">
        <v>29</v>
      </c>
      <c r="G540" s="4">
        <v>21</v>
      </c>
      <c r="H540" s="3">
        <v>1.35</v>
      </c>
      <c r="I540" s="3">
        <v>21.6</v>
      </c>
      <c r="J540" s="5">
        <v>94.117647058823593</v>
      </c>
      <c r="K540" s="1" t="s">
        <v>26</v>
      </c>
      <c r="L540" s="1" t="s">
        <v>27</v>
      </c>
      <c r="M540" s="1" t="s">
        <v>28</v>
      </c>
      <c r="N540" s="1" t="s">
        <v>248</v>
      </c>
      <c r="O540" s="1" t="s">
        <v>244</v>
      </c>
      <c r="P540" s="1" t="s">
        <v>251</v>
      </c>
      <c r="Q540" s="1" t="s">
        <v>31</v>
      </c>
    </row>
    <row r="541" spans="1:17" ht="12.75" hidden="1" customHeight="1" x14ac:dyDescent="0.2">
      <c r="A541" s="1" t="s">
        <v>253</v>
      </c>
      <c r="B541" s="1" t="s">
        <v>252</v>
      </c>
      <c r="C541" s="1" t="s">
        <v>24</v>
      </c>
      <c r="D541" s="1" t="s">
        <v>25</v>
      </c>
      <c r="E541" s="3">
        <v>8.5</v>
      </c>
      <c r="F541" s="3">
        <v>11</v>
      </c>
      <c r="G541" s="4">
        <v>23</v>
      </c>
      <c r="H541" s="3">
        <v>0.83160000000000001</v>
      </c>
      <c r="I541" s="3">
        <v>7.6684000000000001</v>
      </c>
      <c r="J541" s="5">
        <v>90.216470588235296</v>
      </c>
      <c r="K541" s="1" t="s">
        <v>26</v>
      </c>
      <c r="L541" s="1" t="s">
        <v>27</v>
      </c>
      <c r="M541" s="1" t="s">
        <v>28</v>
      </c>
      <c r="N541" s="1" t="s">
        <v>248</v>
      </c>
      <c r="O541" s="1" t="s">
        <v>244</v>
      </c>
      <c r="P541" s="1" t="s">
        <v>251</v>
      </c>
      <c r="Q541" s="1" t="s">
        <v>31</v>
      </c>
    </row>
    <row r="542" spans="1:17" ht="12.75" hidden="1" customHeight="1" x14ac:dyDescent="0.2">
      <c r="A542" s="1" t="s">
        <v>250</v>
      </c>
      <c r="B542" s="1" t="s">
        <v>249</v>
      </c>
      <c r="C542" s="1" t="s">
        <v>24</v>
      </c>
      <c r="D542" s="1" t="s">
        <v>25</v>
      </c>
      <c r="E542" s="3">
        <v>19.350000000000001</v>
      </c>
      <c r="F542" s="3">
        <v>23</v>
      </c>
      <c r="G542" s="4">
        <v>16</v>
      </c>
      <c r="H542" s="3">
        <v>2.2277142857142902</v>
      </c>
      <c r="I542" s="3">
        <v>17.122285714285699</v>
      </c>
      <c r="J542" s="5">
        <v>88.487264673311202</v>
      </c>
      <c r="K542" s="1" t="s">
        <v>26</v>
      </c>
      <c r="L542" s="1" t="s">
        <v>27</v>
      </c>
      <c r="M542" s="1" t="s">
        <v>28</v>
      </c>
      <c r="N542" s="1" t="s">
        <v>248</v>
      </c>
      <c r="O542" s="1" t="s">
        <v>244</v>
      </c>
      <c r="P542" s="1" t="s">
        <v>247</v>
      </c>
      <c r="Q542" s="1" t="s">
        <v>31</v>
      </c>
    </row>
    <row r="543" spans="1:17" ht="12.75" hidden="1" customHeight="1" x14ac:dyDescent="0.2">
      <c r="A543" s="1" t="s">
        <v>246</v>
      </c>
      <c r="B543" s="1" t="s">
        <v>245</v>
      </c>
      <c r="C543" s="1" t="s">
        <v>24</v>
      </c>
      <c r="D543" s="1" t="s">
        <v>25</v>
      </c>
      <c r="E543" s="3">
        <v>40.96</v>
      </c>
      <c r="F543" s="3">
        <v>55</v>
      </c>
      <c r="G543" s="4">
        <v>26</v>
      </c>
      <c r="H543" s="3">
        <v>3.9096000000000002</v>
      </c>
      <c r="I543" s="3">
        <v>37.050400000000003</v>
      </c>
      <c r="J543" s="5">
        <v>90.455078125</v>
      </c>
      <c r="K543" s="1" t="s">
        <v>26</v>
      </c>
      <c r="L543" s="1" t="s">
        <v>27</v>
      </c>
      <c r="M543" s="1" t="s">
        <v>28</v>
      </c>
      <c r="N543" s="1" t="s">
        <v>244</v>
      </c>
      <c r="O543" s="1" t="s">
        <v>244</v>
      </c>
      <c r="P543" s="1" t="s">
        <v>243</v>
      </c>
      <c r="Q543" s="1" t="s">
        <v>31</v>
      </c>
    </row>
    <row r="544" spans="1:17" ht="12.75" hidden="1" customHeight="1" x14ac:dyDescent="0.2">
      <c r="A544" s="1" t="s">
        <v>242</v>
      </c>
      <c r="B544" s="1" t="s">
        <v>241</v>
      </c>
      <c r="C544" s="1" t="s">
        <v>24</v>
      </c>
      <c r="D544" s="1" t="s">
        <v>25</v>
      </c>
      <c r="E544" s="3">
        <v>43.05</v>
      </c>
      <c r="F544" s="3">
        <v>58</v>
      </c>
      <c r="G544" s="4">
        <v>26</v>
      </c>
      <c r="H544" s="3">
        <v>21.87</v>
      </c>
      <c r="I544" s="3">
        <v>21.18</v>
      </c>
      <c r="J544" s="5">
        <v>49.198606271777003</v>
      </c>
      <c r="K544" s="1" t="s">
        <v>26</v>
      </c>
      <c r="L544" s="1" t="s">
        <v>27</v>
      </c>
      <c r="M544" s="1" t="s">
        <v>28</v>
      </c>
      <c r="N544" s="1" t="s">
        <v>175</v>
      </c>
      <c r="O544" s="1" t="s">
        <v>175</v>
      </c>
      <c r="P544" s="1" t="s">
        <v>208</v>
      </c>
      <c r="Q544" s="1" t="s">
        <v>31</v>
      </c>
    </row>
    <row r="545" spans="1:17" ht="12.75" hidden="1" customHeight="1" x14ac:dyDescent="0.2">
      <c r="A545" s="1" t="s">
        <v>240</v>
      </c>
      <c r="B545" s="1" t="s">
        <v>239</v>
      </c>
      <c r="C545" s="1" t="s">
        <v>24</v>
      </c>
      <c r="D545" s="1" t="s">
        <v>25</v>
      </c>
      <c r="E545" s="3">
        <v>43.05</v>
      </c>
      <c r="F545" s="3">
        <v>58</v>
      </c>
      <c r="G545" s="4">
        <v>26</v>
      </c>
      <c r="H545" s="3">
        <v>16.783200000000001</v>
      </c>
      <c r="I545" s="3">
        <v>26.2668</v>
      </c>
      <c r="J545" s="5">
        <v>61.0146341463415</v>
      </c>
      <c r="K545" s="1" t="s">
        <v>26</v>
      </c>
      <c r="L545" s="1" t="s">
        <v>27</v>
      </c>
      <c r="M545" s="1" t="s">
        <v>28</v>
      </c>
      <c r="N545" s="1" t="s">
        <v>175</v>
      </c>
      <c r="O545" s="1" t="s">
        <v>175</v>
      </c>
      <c r="P545" s="1" t="s">
        <v>208</v>
      </c>
      <c r="Q545" s="1" t="s">
        <v>31</v>
      </c>
    </row>
    <row r="546" spans="1:17" ht="12.75" hidden="1" customHeight="1" x14ac:dyDescent="0.2">
      <c r="A546" s="1" t="s">
        <v>238</v>
      </c>
      <c r="B546" s="1" t="s">
        <v>237</v>
      </c>
      <c r="C546" s="1" t="s">
        <v>24</v>
      </c>
      <c r="D546" s="1" t="s">
        <v>25</v>
      </c>
      <c r="E546" s="3">
        <v>43.05</v>
      </c>
      <c r="F546" s="3">
        <v>58</v>
      </c>
      <c r="G546" s="4">
        <v>26</v>
      </c>
      <c r="H546" s="3">
        <v>21.87</v>
      </c>
      <c r="I546" s="3">
        <v>21.18</v>
      </c>
      <c r="J546" s="5">
        <v>49.198606271777003</v>
      </c>
      <c r="K546" s="1" t="s">
        <v>26</v>
      </c>
      <c r="L546" s="1" t="s">
        <v>27</v>
      </c>
      <c r="M546" s="1" t="s">
        <v>28</v>
      </c>
      <c r="N546" s="1" t="s">
        <v>175</v>
      </c>
      <c r="O546" s="1" t="s">
        <v>175</v>
      </c>
      <c r="P546" s="1" t="s">
        <v>208</v>
      </c>
      <c r="Q546" s="1" t="s">
        <v>31</v>
      </c>
    </row>
    <row r="547" spans="1:17" ht="12.75" hidden="1" customHeight="1" x14ac:dyDescent="0.2">
      <c r="A547" s="1" t="s">
        <v>236</v>
      </c>
      <c r="B547" s="1" t="s">
        <v>235</v>
      </c>
      <c r="C547" s="1" t="s">
        <v>24</v>
      </c>
      <c r="D547" s="1" t="s">
        <v>25</v>
      </c>
      <c r="E547" s="3">
        <v>43.05</v>
      </c>
      <c r="F547" s="3">
        <v>58</v>
      </c>
      <c r="G547" s="4">
        <v>26</v>
      </c>
      <c r="H547" s="3">
        <v>16.783200000000001</v>
      </c>
      <c r="I547" s="3">
        <v>26.2668</v>
      </c>
      <c r="J547" s="5">
        <v>61.0146341463415</v>
      </c>
      <c r="K547" s="1" t="s">
        <v>26</v>
      </c>
      <c r="L547" s="1" t="s">
        <v>27</v>
      </c>
      <c r="M547" s="1" t="s">
        <v>28</v>
      </c>
      <c r="N547" s="1" t="s">
        <v>175</v>
      </c>
      <c r="O547" s="1" t="s">
        <v>175</v>
      </c>
      <c r="P547" s="1" t="s">
        <v>208</v>
      </c>
      <c r="Q547" s="1" t="s">
        <v>31</v>
      </c>
    </row>
    <row r="548" spans="1:17" ht="12.75" hidden="1" customHeight="1" x14ac:dyDescent="0.2">
      <c r="A548" s="1" t="s">
        <v>234</v>
      </c>
      <c r="B548" s="1" t="s">
        <v>233</v>
      </c>
      <c r="C548" s="1" t="s">
        <v>24</v>
      </c>
      <c r="D548" s="1" t="s">
        <v>25</v>
      </c>
      <c r="E548" s="3">
        <v>43.05</v>
      </c>
      <c r="F548" s="3">
        <v>58</v>
      </c>
      <c r="G548" s="4">
        <v>26</v>
      </c>
      <c r="H548" s="3">
        <v>2.9159999999999999</v>
      </c>
      <c r="I548" s="3">
        <v>40.134</v>
      </c>
      <c r="J548" s="5">
        <v>93.226480836236902</v>
      </c>
      <c r="K548" s="1" t="s">
        <v>26</v>
      </c>
      <c r="L548" s="1" t="s">
        <v>27</v>
      </c>
      <c r="M548" s="1" t="s">
        <v>28</v>
      </c>
      <c r="N548" s="1" t="s">
        <v>175</v>
      </c>
      <c r="O548" s="1" t="s">
        <v>175</v>
      </c>
      <c r="P548" s="1" t="s">
        <v>208</v>
      </c>
      <c r="Q548" s="1" t="s">
        <v>31</v>
      </c>
    </row>
    <row r="549" spans="1:17" ht="12.75" hidden="1" customHeight="1" x14ac:dyDescent="0.2">
      <c r="A549" s="1" t="s">
        <v>232</v>
      </c>
      <c r="B549" s="1" t="s">
        <v>231</v>
      </c>
      <c r="C549" s="1" t="s">
        <v>24</v>
      </c>
      <c r="D549" s="1" t="s">
        <v>25</v>
      </c>
      <c r="E549" s="3">
        <v>43.05</v>
      </c>
      <c r="F549" s="3">
        <v>58</v>
      </c>
      <c r="G549" s="4">
        <v>26</v>
      </c>
      <c r="H549" s="3">
        <v>17.377199999999998</v>
      </c>
      <c r="I549" s="3">
        <v>25.672799999999999</v>
      </c>
      <c r="J549" s="5">
        <v>59.634843205574903</v>
      </c>
      <c r="K549" s="1" t="s">
        <v>26</v>
      </c>
      <c r="L549" s="1" t="s">
        <v>27</v>
      </c>
      <c r="M549" s="1" t="s">
        <v>28</v>
      </c>
      <c r="N549" s="1" t="s">
        <v>175</v>
      </c>
      <c r="O549" s="1" t="s">
        <v>175</v>
      </c>
      <c r="P549" s="1" t="s">
        <v>208</v>
      </c>
      <c r="Q549" s="1" t="s">
        <v>31</v>
      </c>
    </row>
    <row r="550" spans="1:17" ht="12.75" hidden="1" customHeight="1" x14ac:dyDescent="0.2">
      <c r="A550" s="1" t="s">
        <v>230</v>
      </c>
      <c r="B550" s="1" t="s">
        <v>229</v>
      </c>
      <c r="C550" s="1" t="s">
        <v>24</v>
      </c>
      <c r="D550" s="1" t="s">
        <v>25</v>
      </c>
      <c r="E550" s="3">
        <v>43.05</v>
      </c>
      <c r="F550" s="3">
        <v>58</v>
      </c>
      <c r="G550" s="4">
        <v>26</v>
      </c>
      <c r="H550" s="3">
        <v>24.3</v>
      </c>
      <c r="I550" s="3">
        <v>18.75</v>
      </c>
      <c r="J550" s="5">
        <v>43.554006968641097</v>
      </c>
      <c r="K550" s="1" t="s">
        <v>26</v>
      </c>
      <c r="L550" s="1" t="s">
        <v>27</v>
      </c>
      <c r="M550" s="1" t="s">
        <v>28</v>
      </c>
      <c r="N550" s="1" t="s">
        <v>175</v>
      </c>
      <c r="O550" s="1" t="s">
        <v>175</v>
      </c>
      <c r="P550" s="1" t="s">
        <v>208</v>
      </c>
      <c r="Q550" s="1" t="s">
        <v>31</v>
      </c>
    </row>
    <row r="551" spans="1:17" ht="12.75" hidden="1" customHeight="1" x14ac:dyDescent="0.2">
      <c r="A551" s="1" t="s">
        <v>228</v>
      </c>
      <c r="B551" s="1" t="s">
        <v>227</v>
      </c>
      <c r="C551" s="1" t="s">
        <v>24</v>
      </c>
      <c r="D551" s="1" t="s">
        <v>25</v>
      </c>
      <c r="E551" s="3">
        <v>43.05</v>
      </c>
      <c r="F551" s="3">
        <v>58</v>
      </c>
      <c r="G551" s="4">
        <v>26</v>
      </c>
      <c r="H551" s="3">
        <v>17.9712</v>
      </c>
      <c r="I551" s="3">
        <v>25.078800000000001</v>
      </c>
      <c r="J551" s="5">
        <v>58.255052264808398</v>
      </c>
      <c r="K551" s="1" t="s">
        <v>26</v>
      </c>
      <c r="L551" s="1" t="s">
        <v>27</v>
      </c>
      <c r="M551" s="1" t="s">
        <v>28</v>
      </c>
      <c r="N551" s="1" t="s">
        <v>175</v>
      </c>
      <c r="O551" s="1" t="s">
        <v>175</v>
      </c>
      <c r="P551" s="1" t="s">
        <v>208</v>
      </c>
      <c r="Q551" s="1" t="s">
        <v>31</v>
      </c>
    </row>
    <row r="552" spans="1:17" ht="12.75" hidden="1" customHeight="1" x14ac:dyDescent="0.2">
      <c r="A552" s="1" t="s">
        <v>226</v>
      </c>
      <c r="B552" s="1" t="s">
        <v>225</v>
      </c>
      <c r="C552" s="1" t="s">
        <v>24</v>
      </c>
      <c r="D552" s="1" t="s">
        <v>25</v>
      </c>
      <c r="E552" s="3">
        <v>43.05</v>
      </c>
      <c r="F552" s="3">
        <v>58</v>
      </c>
      <c r="G552" s="4">
        <v>26</v>
      </c>
      <c r="H552" s="3">
        <v>24.3</v>
      </c>
      <c r="I552" s="3">
        <v>18.75</v>
      </c>
      <c r="J552" s="5">
        <v>43.554006968641097</v>
      </c>
      <c r="K552" s="1" t="s">
        <v>26</v>
      </c>
      <c r="L552" s="1" t="s">
        <v>27</v>
      </c>
      <c r="M552" s="1" t="s">
        <v>28</v>
      </c>
      <c r="N552" s="1" t="s">
        <v>175</v>
      </c>
      <c r="O552" s="1" t="s">
        <v>175</v>
      </c>
      <c r="P552" s="1" t="s">
        <v>208</v>
      </c>
      <c r="Q552" s="1" t="s">
        <v>31</v>
      </c>
    </row>
    <row r="553" spans="1:17" ht="12.75" hidden="1" customHeight="1" x14ac:dyDescent="0.2">
      <c r="A553" s="1" t="s">
        <v>224</v>
      </c>
      <c r="B553" s="1" t="s">
        <v>223</v>
      </c>
      <c r="C553" s="1" t="s">
        <v>24</v>
      </c>
      <c r="D553" s="1" t="s">
        <v>25</v>
      </c>
      <c r="E553" s="3">
        <v>43.05</v>
      </c>
      <c r="F553" s="3">
        <v>0</v>
      </c>
      <c r="G553" s="4">
        <v>0</v>
      </c>
      <c r="H553" s="3">
        <v>18.5625</v>
      </c>
      <c r="I553" s="3">
        <v>24.487500000000001</v>
      </c>
      <c r="J553" s="5">
        <v>56.881533101045299</v>
      </c>
      <c r="K553" s="1" t="s">
        <v>26</v>
      </c>
      <c r="L553" s="1" t="s">
        <v>27</v>
      </c>
      <c r="M553" s="1" t="s">
        <v>28</v>
      </c>
      <c r="N553" s="1" t="s">
        <v>175</v>
      </c>
      <c r="O553" s="1" t="s">
        <v>175</v>
      </c>
      <c r="P553" s="1" t="s">
        <v>208</v>
      </c>
      <c r="Q553" s="1" t="s">
        <v>31</v>
      </c>
    </row>
    <row r="554" spans="1:17" ht="12.75" hidden="1" customHeight="1" x14ac:dyDescent="0.2">
      <c r="A554" s="1" t="s">
        <v>222</v>
      </c>
      <c r="B554" s="1" t="s">
        <v>221</v>
      </c>
      <c r="C554" s="1" t="s">
        <v>24</v>
      </c>
      <c r="D554" s="1" t="s">
        <v>25</v>
      </c>
      <c r="E554" s="3">
        <v>43.05</v>
      </c>
      <c r="F554" s="3">
        <v>58</v>
      </c>
      <c r="G554" s="4">
        <v>26</v>
      </c>
      <c r="H554" s="3">
        <v>18.565200000000001</v>
      </c>
      <c r="I554" s="3">
        <v>24.4848</v>
      </c>
      <c r="J554" s="5">
        <v>56.875261324041801</v>
      </c>
      <c r="K554" s="1" t="s">
        <v>26</v>
      </c>
      <c r="L554" s="1" t="s">
        <v>27</v>
      </c>
      <c r="M554" s="1" t="s">
        <v>28</v>
      </c>
      <c r="N554" s="1" t="s">
        <v>175</v>
      </c>
      <c r="O554" s="1" t="s">
        <v>175</v>
      </c>
      <c r="P554" s="1" t="s">
        <v>208</v>
      </c>
      <c r="Q554" s="1" t="s">
        <v>31</v>
      </c>
    </row>
    <row r="555" spans="1:17" ht="12.75" hidden="1" customHeight="1" x14ac:dyDescent="0.2">
      <c r="A555" s="1" t="s">
        <v>220</v>
      </c>
      <c r="B555" s="1" t="s">
        <v>219</v>
      </c>
      <c r="C555" s="1" t="s">
        <v>24</v>
      </c>
      <c r="D555" s="1" t="s">
        <v>25</v>
      </c>
      <c r="E555" s="3">
        <v>43.05</v>
      </c>
      <c r="F555" s="3">
        <v>58</v>
      </c>
      <c r="G555" s="4">
        <v>26</v>
      </c>
      <c r="H555" s="3">
        <v>21.686399999999999</v>
      </c>
      <c r="I555" s="3">
        <v>21.363600000000002</v>
      </c>
      <c r="J555" s="5">
        <v>49.625087108013901</v>
      </c>
      <c r="K555" s="1" t="s">
        <v>26</v>
      </c>
      <c r="L555" s="1" t="s">
        <v>27</v>
      </c>
      <c r="M555" s="1" t="s">
        <v>28</v>
      </c>
      <c r="N555" s="1" t="s">
        <v>175</v>
      </c>
      <c r="O555" s="1" t="s">
        <v>175</v>
      </c>
      <c r="P555" s="1" t="s">
        <v>208</v>
      </c>
      <c r="Q555" s="1" t="s">
        <v>31</v>
      </c>
    </row>
    <row r="556" spans="1:17" ht="12.75" hidden="1" customHeight="1" x14ac:dyDescent="0.2">
      <c r="A556" s="1" t="s">
        <v>218</v>
      </c>
      <c r="B556" s="1" t="s">
        <v>217</v>
      </c>
      <c r="C556" s="1" t="s">
        <v>24</v>
      </c>
      <c r="D556" s="1" t="s">
        <v>25</v>
      </c>
      <c r="E556" s="3">
        <v>43.05</v>
      </c>
      <c r="F556" s="3">
        <v>0</v>
      </c>
      <c r="G556" s="4">
        <v>0</v>
      </c>
      <c r="H556" s="3">
        <v>24.3</v>
      </c>
      <c r="I556" s="3">
        <v>18.75</v>
      </c>
      <c r="J556" s="5">
        <v>43.554006968641097</v>
      </c>
      <c r="K556" s="1" t="s">
        <v>26</v>
      </c>
      <c r="L556" s="1" t="s">
        <v>27</v>
      </c>
      <c r="M556" s="1" t="s">
        <v>28</v>
      </c>
      <c r="N556" s="1" t="s">
        <v>175</v>
      </c>
      <c r="O556" s="1" t="s">
        <v>175</v>
      </c>
      <c r="P556" s="1" t="s">
        <v>208</v>
      </c>
      <c r="Q556" s="1" t="s">
        <v>31</v>
      </c>
    </row>
    <row r="557" spans="1:17" ht="12.75" hidden="1" customHeight="1" x14ac:dyDescent="0.2">
      <c r="A557" s="1" t="s">
        <v>216</v>
      </c>
      <c r="B557" s="1" t="s">
        <v>215</v>
      </c>
      <c r="C557" s="1" t="s">
        <v>24</v>
      </c>
      <c r="D557" s="1" t="s">
        <v>25</v>
      </c>
      <c r="E557" s="3">
        <v>43.05</v>
      </c>
      <c r="F557" s="3">
        <v>58</v>
      </c>
      <c r="G557" s="4">
        <v>26</v>
      </c>
      <c r="H557" s="3">
        <v>21.092400000000001</v>
      </c>
      <c r="I557" s="3">
        <v>21.957599999999999</v>
      </c>
      <c r="J557" s="5">
        <v>51.004878048780498</v>
      </c>
      <c r="K557" s="1" t="s">
        <v>26</v>
      </c>
      <c r="L557" s="1" t="s">
        <v>27</v>
      </c>
      <c r="M557" s="1" t="s">
        <v>28</v>
      </c>
      <c r="N557" s="1" t="s">
        <v>175</v>
      </c>
      <c r="O557" s="1" t="s">
        <v>175</v>
      </c>
      <c r="P557" s="1" t="s">
        <v>208</v>
      </c>
      <c r="Q557" s="1" t="s">
        <v>31</v>
      </c>
    </row>
    <row r="558" spans="1:17" ht="12.75" hidden="1" customHeight="1" x14ac:dyDescent="0.2">
      <c r="A558" s="1" t="s">
        <v>214</v>
      </c>
      <c r="B558" s="1" t="s">
        <v>213</v>
      </c>
      <c r="C558" s="1" t="s">
        <v>24</v>
      </c>
      <c r="D558" s="1" t="s">
        <v>25</v>
      </c>
      <c r="E558" s="3">
        <v>43.05</v>
      </c>
      <c r="F558" s="3">
        <v>58</v>
      </c>
      <c r="G558" s="4">
        <v>26</v>
      </c>
      <c r="H558" s="3">
        <v>24.2028</v>
      </c>
      <c r="I558" s="3">
        <v>18.847200000000001</v>
      </c>
      <c r="J558" s="5">
        <v>43.779790940766503</v>
      </c>
      <c r="K558" s="1" t="s">
        <v>26</v>
      </c>
      <c r="L558" s="1" t="s">
        <v>27</v>
      </c>
      <c r="M558" s="1" t="s">
        <v>28</v>
      </c>
      <c r="N558" s="1" t="s">
        <v>175</v>
      </c>
      <c r="O558" s="1" t="s">
        <v>175</v>
      </c>
      <c r="P558" s="1" t="s">
        <v>208</v>
      </c>
      <c r="Q558" s="1" t="s">
        <v>31</v>
      </c>
    </row>
    <row r="559" spans="1:17" ht="12.75" hidden="1" customHeight="1" x14ac:dyDescent="0.2">
      <c r="A559" s="1" t="s">
        <v>212</v>
      </c>
      <c r="B559" s="1" t="s">
        <v>211</v>
      </c>
      <c r="C559" s="1" t="s">
        <v>24</v>
      </c>
      <c r="D559" s="1" t="s">
        <v>25</v>
      </c>
      <c r="E559" s="3">
        <v>44.28</v>
      </c>
      <c r="F559" s="3">
        <v>59</v>
      </c>
      <c r="G559" s="4">
        <v>25</v>
      </c>
      <c r="H559" s="3">
        <v>41.31</v>
      </c>
      <c r="I559" s="3">
        <v>2.97</v>
      </c>
      <c r="J559" s="5">
        <v>6.7073170731707297</v>
      </c>
      <c r="K559" s="1" t="s">
        <v>26</v>
      </c>
      <c r="L559" s="1" t="s">
        <v>27</v>
      </c>
      <c r="M559" s="1" t="s">
        <v>28</v>
      </c>
      <c r="N559" s="1" t="s">
        <v>175</v>
      </c>
      <c r="O559" s="1" t="s">
        <v>175</v>
      </c>
      <c r="P559" s="1" t="s">
        <v>208</v>
      </c>
      <c r="Q559" s="1" t="s">
        <v>31</v>
      </c>
    </row>
    <row r="560" spans="1:17" ht="12.75" hidden="1" customHeight="1" x14ac:dyDescent="0.2">
      <c r="A560" s="1" t="s">
        <v>210</v>
      </c>
      <c r="B560" s="1" t="s">
        <v>209</v>
      </c>
      <c r="C560" s="1" t="s">
        <v>24</v>
      </c>
      <c r="D560" s="1" t="s">
        <v>25</v>
      </c>
      <c r="E560" s="3">
        <v>43.05</v>
      </c>
      <c r="F560" s="3">
        <v>58</v>
      </c>
      <c r="G560" s="4">
        <v>26</v>
      </c>
      <c r="H560" s="3">
        <v>32.378399999999999</v>
      </c>
      <c r="I560" s="3">
        <v>10.6716</v>
      </c>
      <c r="J560" s="5">
        <v>24.788850174216002</v>
      </c>
      <c r="K560" s="1" t="s">
        <v>26</v>
      </c>
      <c r="L560" s="1" t="s">
        <v>27</v>
      </c>
      <c r="M560" s="1" t="s">
        <v>28</v>
      </c>
      <c r="N560" s="1" t="s">
        <v>175</v>
      </c>
      <c r="O560" s="1" t="s">
        <v>175</v>
      </c>
      <c r="P560" s="1" t="s">
        <v>208</v>
      </c>
      <c r="Q560" s="1" t="s">
        <v>31</v>
      </c>
    </row>
    <row r="561" spans="1:17" ht="12.75" hidden="1" customHeight="1" x14ac:dyDescent="0.2">
      <c r="A561" s="1" t="s">
        <v>207</v>
      </c>
      <c r="B561" s="1" t="s">
        <v>206</v>
      </c>
      <c r="C561" s="1" t="s">
        <v>177</v>
      </c>
      <c r="D561" s="1" t="s">
        <v>25</v>
      </c>
      <c r="E561" s="3">
        <v>143.5</v>
      </c>
      <c r="F561" s="3">
        <v>198</v>
      </c>
      <c r="G561" s="4">
        <v>28</v>
      </c>
      <c r="H561" s="3">
        <v>87.263999999999996</v>
      </c>
      <c r="I561" s="3">
        <v>56.235999999999997</v>
      </c>
      <c r="J561" s="5">
        <v>39.188850174216</v>
      </c>
      <c r="K561" s="1" t="s">
        <v>26</v>
      </c>
      <c r="L561" s="1" t="s">
        <v>27</v>
      </c>
      <c r="M561" s="1" t="s">
        <v>176</v>
      </c>
      <c r="N561" s="1" t="s">
        <v>175</v>
      </c>
      <c r="O561" s="1" t="s">
        <v>175</v>
      </c>
      <c r="P561" s="1" t="s">
        <v>174</v>
      </c>
      <c r="Q561" s="1" t="s">
        <v>31</v>
      </c>
    </row>
    <row r="562" spans="1:17" ht="12.75" hidden="1" customHeight="1" x14ac:dyDescent="0.2">
      <c r="A562" s="1" t="s">
        <v>205</v>
      </c>
      <c r="B562" s="1" t="s">
        <v>204</v>
      </c>
      <c r="C562" s="1" t="s">
        <v>177</v>
      </c>
      <c r="D562" s="1" t="s">
        <v>25</v>
      </c>
      <c r="E562" s="3">
        <v>135.30000000000001</v>
      </c>
      <c r="F562" s="3">
        <v>0</v>
      </c>
      <c r="G562" s="4">
        <v>0</v>
      </c>
      <c r="H562" s="3">
        <v>81.81</v>
      </c>
      <c r="I562" s="3">
        <v>53.49</v>
      </c>
      <c r="J562" s="5">
        <v>39.534368070953398</v>
      </c>
      <c r="K562" s="1" t="s">
        <v>26</v>
      </c>
      <c r="L562" s="1" t="s">
        <v>27</v>
      </c>
      <c r="M562" s="1" t="s">
        <v>176</v>
      </c>
      <c r="N562" s="1" t="s">
        <v>175</v>
      </c>
      <c r="O562" s="1" t="s">
        <v>175</v>
      </c>
      <c r="P562" s="1" t="s">
        <v>174</v>
      </c>
      <c r="Q562" s="1" t="s">
        <v>31</v>
      </c>
    </row>
    <row r="563" spans="1:17" ht="12.75" hidden="1" customHeight="1" x14ac:dyDescent="0.2">
      <c r="A563" s="1" t="s">
        <v>203</v>
      </c>
      <c r="B563" s="1" t="s">
        <v>202</v>
      </c>
      <c r="C563" s="1" t="s">
        <v>177</v>
      </c>
      <c r="D563" s="1" t="s">
        <v>25</v>
      </c>
      <c r="E563" s="3">
        <v>143.5</v>
      </c>
      <c r="F563" s="3">
        <v>198</v>
      </c>
      <c r="G563" s="4">
        <v>28</v>
      </c>
      <c r="H563" s="3">
        <v>87.263999999999996</v>
      </c>
      <c r="I563" s="3">
        <v>56.235999999999997</v>
      </c>
      <c r="J563" s="5">
        <v>39.188850174216</v>
      </c>
      <c r="K563" s="1" t="s">
        <v>26</v>
      </c>
      <c r="L563" s="1" t="s">
        <v>27</v>
      </c>
      <c r="M563" s="1" t="s">
        <v>176</v>
      </c>
      <c r="N563" s="1" t="s">
        <v>175</v>
      </c>
      <c r="O563" s="1" t="s">
        <v>175</v>
      </c>
      <c r="P563" s="1" t="s">
        <v>174</v>
      </c>
      <c r="Q563" s="1" t="s">
        <v>31</v>
      </c>
    </row>
    <row r="564" spans="1:17" ht="12.75" hidden="1" customHeight="1" x14ac:dyDescent="0.2">
      <c r="A564" s="1" t="s">
        <v>201</v>
      </c>
      <c r="B564" s="1" t="s">
        <v>200</v>
      </c>
      <c r="C564" s="1" t="s">
        <v>177</v>
      </c>
      <c r="D564" s="1" t="s">
        <v>25</v>
      </c>
      <c r="E564" s="3">
        <v>135.30000000000001</v>
      </c>
      <c r="F564" s="3">
        <v>187</v>
      </c>
      <c r="G564" s="4">
        <v>28</v>
      </c>
      <c r="H564" s="3">
        <v>81.81</v>
      </c>
      <c r="I564" s="3">
        <v>53.49</v>
      </c>
      <c r="J564" s="5">
        <v>39.534368070953398</v>
      </c>
      <c r="K564" s="1" t="s">
        <v>26</v>
      </c>
      <c r="L564" s="1" t="s">
        <v>27</v>
      </c>
      <c r="M564" s="1" t="s">
        <v>176</v>
      </c>
      <c r="N564" s="1" t="s">
        <v>175</v>
      </c>
      <c r="O564" s="1" t="s">
        <v>175</v>
      </c>
      <c r="P564" s="1" t="s">
        <v>174</v>
      </c>
      <c r="Q564" s="1" t="s">
        <v>31</v>
      </c>
    </row>
    <row r="565" spans="1:17" ht="12.75" hidden="1" customHeight="1" x14ac:dyDescent="0.2">
      <c r="A565" s="1" t="s">
        <v>199</v>
      </c>
      <c r="B565" s="1" t="s">
        <v>198</v>
      </c>
      <c r="C565" s="1" t="s">
        <v>177</v>
      </c>
      <c r="D565" s="1" t="s">
        <v>25</v>
      </c>
      <c r="E565" s="3">
        <v>143.5</v>
      </c>
      <c r="F565" s="3">
        <v>198</v>
      </c>
      <c r="G565" s="4">
        <v>28</v>
      </c>
      <c r="H565" s="3">
        <v>87.263999999999996</v>
      </c>
      <c r="I565" s="3">
        <v>56.235999999999997</v>
      </c>
      <c r="J565" s="5">
        <v>39.188850174216</v>
      </c>
      <c r="K565" s="1" t="s">
        <v>26</v>
      </c>
      <c r="L565" s="1" t="s">
        <v>27</v>
      </c>
      <c r="M565" s="1" t="s">
        <v>176</v>
      </c>
      <c r="N565" s="1" t="s">
        <v>175</v>
      </c>
      <c r="O565" s="1" t="s">
        <v>175</v>
      </c>
      <c r="P565" s="1" t="s">
        <v>174</v>
      </c>
      <c r="Q565" s="1" t="s">
        <v>31</v>
      </c>
    </row>
    <row r="566" spans="1:17" ht="12.75" hidden="1" customHeight="1" x14ac:dyDescent="0.2">
      <c r="A566" s="1" t="s">
        <v>197</v>
      </c>
      <c r="B566" s="1" t="s">
        <v>196</v>
      </c>
      <c r="C566" s="1" t="s">
        <v>177</v>
      </c>
      <c r="D566" s="1" t="s">
        <v>25</v>
      </c>
      <c r="E566" s="3">
        <v>151.69999999999999</v>
      </c>
      <c r="F566" s="3">
        <v>210</v>
      </c>
      <c r="G566" s="4">
        <v>28</v>
      </c>
      <c r="H566" s="3">
        <v>110.97</v>
      </c>
      <c r="I566" s="3">
        <v>40.729999999999997</v>
      </c>
      <c r="J566" s="5">
        <v>26.849044166117299</v>
      </c>
      <c r="K566" s="1" t="s">
        <v>26</v>
      </c>
      <c r="L566" s="1" t="s">
        <v>27</v>
      </c>
      <c r="M566" s="1" t="s">
        <v>176</v>
      </c>
      <c r="N566" s="1" t="s">
        <v>175</v>
      </c>
      <c r="O566" s="1" t="s">
        <v>175</v>
      </c>
      <c r="P566" s="1" t="s">
        <v>174</v>
      </c>
      <c r="Q566" s="1" t="s">
        <v>31</v>
      </c>
    </row>
    <row r="567" spans="1:17" ht="12.75" hidden="1" customHeight="1" x14ac:dyDescent="0.2">
      <c r="A567" s="1" t="s">
        <v>195</v>
      </c>
      <c r="B567" s="1" t="s">
        <v>194</v>
      </c>
      <c r="C567" s="1" t="s">
        <v>177</v>
      </c>
      <c r="D567" s="1" t="s">
        <v>25</v>
      </c>
      <c r="E567" s="3">
        <v>159.9</v>
      </c>
      <c r="F567" s="3">
        <v>221</v>
      </c>
      <c r="G567" s="4">
        <v>28</v>
      </c>
      <c r="H567" s="3">
        <v>118.36799999999999</v>
      </c>
      <c r="I567" s="3">
        <v>41.531999999999996</v>
      </c>
      <c r="J567" s="5">
        <v>25.9737335834897</v>
      </c>
      <c r="K567" s="1" t="s">
        <v>26</v>
      </c>
      <c r="L567" s="1" t="s">
        <v>27</v>
      </c>
      <c r="M567" s="1" t="s">
        <v>176</v>
      </c>
      <c r="N567" s="1" t="s">
        <v>175</v>
      </c>
      <c r="O567" s="1" t="s">
        <v>175</v>
      </c>
      <c r="P567" s="1" t="s">
        <v>174</v>
      </c>
      <c r="Q567" s="1" t="s">
        <v>31</v>
      </c>
    </row>
    <row r="568" spans="1:17" ht="12.75" hidden="1" customHeight="1" x14ac:dyDescent="0.2">
      <c r="A568" s="1" t="s">
        <v>193</v>
      </c>
      <c r="B568" s="1" t="s">
        <v>192</v>
      </c>
      <c r="C568" s="1" t="s">
        <v>177</v>
      </c>
      <c r="D568" s="1" t="s">
        <v>25</v>
      </c>
      <c r="E568" s="3">
        <v>151.69999999999999</v>
      </c>
      <c r="F568" s="3">
        <v>0</v>
      </c>
      <c r="G568" s="4">
        <v>0</v>
      </c>
      <c r="H568" s="3">
        <v>110.97</v>
      </c>
      <c r="I568" s="3">
        <v>40.729999999999997</v>
      </c>
      <c r="J568" s="5">
        <v>26.849044166117299</v>
      </c>
      <c r="K568" s="1" t="s">
        <v>26</v>
      </c>
      <c r="L568" s="1" t="s">
        <v>27</v>
      </c>
      <c r="M568" s="1" t="s">
        <v>176</v>
      </c>
      <c r="N568" s="1" t="s">
        <v>175</v>
      </c>
      <c r="O568" s="1" t="s">
        <v>175</v>
      </c>
      <c r="P568" s="1" t="s">
        <v>174</v>
      </c>
      <c r="Q568" s="1" t="s">
        <v>31</v>
      </c>
    </row>
    <row r="569" spans="1:17" ht="12.75" hidden="1" customHeight="1" x14ac:dyDescent="0.2">
      <c r="A569" s="1" t="s">
        <v>191</v>
      </c>
      <c r="B569" s="1" t="s">
        <v>190</v>
      </c>
      <c r="C569" s="1" t="s">
        <v>177</v>
      </c>
      <c r="D569" s="1" t="s">
        <v>25</v>
      </c>
      <c r="E569" s="3">
        <v>159.9</v>
      </c>
      <c r="F569" s="3">
        <v>221</v>
      </c>
      <c r="G569" s="4">
        <v>28</v>
      </c>
      <c r="H569" s="3">
        <v>118.36799999999999</v>
      </c>
      <c r="I569" s="3">
        <v>41.531999999999996</v>
      </c>
      <c r="J569" s="5">
        <v>25.9737335834897</v>
      </c>
      <c r="K569" s="1" t="s">
        <v>26</v>
      </c>
      <c r="L569" s="1" t="s">
        <v>27</v>
      </c>
      <c r="M569" s="1" t="s">
        <v>176</v>
      </c>
      <c r="N569" s="1" t="s">
        <v>175</v>
      </c>
      <c r="O569" s="1" t="s">
        <v>175</v>
      </c>
      <c r="P569" s="1" t="s">
        <v>174</v>
      </c>
      <c r="Q569" s="1" t="s">
        <v>31</v>
      </c>
    </row>
    <row r="570" spans="1:17" ht="12.75" hidden="1" customHeight="1" x14ac:dyDescent="0.2">
      <c r="A570" s="1" t="s">
        <v>189</v>
      </c>
      <c r="B570" s="1" t="s">
        <v>188</v>
      </c>
      <c r="C570" s="1" t="s">
        <v>177</v>
      </c>
      <c r="D570" s="1" t="s">
        <v>25</v>
      </c>
      <c r="E570" s="3">
        <v>184.5</v>
      </c>
      <c r="F570" s="3">
        <v>255</v>
      </c>
      <c r="G570" s="4">
        <v>28</v>
      </c>
      <c r="H570" s="3">
        <v>134.78399999999999</v>
      </c>
      <c r="I570" s="3">
        <v>49.716000000000001</v>
      </c>
      <c r="J570" s="5">
        <v>26.946341463414601</v>
      </c>
      <c r="K570" s="1" t="s">
        <v>26</v>
      </c>
      <c r="L570" s="1" t="s">
        <v>27</v>
      </c>
      <c r="M570" s="1" t="s">
        <v>176</v>
      </c>
      <c r="N570" s="1" t="s">
        <v>175</v>
      </c>
      <c r="O570" s="1" t="s">
        <v>175</v>
      </c>
      <c r="P570" s="1" t="s">
        <v>174</v>
      </c>
      <c r="Q570" s="1" t="s">
        <v>31</v>
      </c>
    </row>
    <row r="571" spans="1:17" ht="12.75" hidden="1" customHeight="1" x14ac:dyDescent="0.2">
      <c r="A571" s="1" t="s">
        <v>187</v>
      </c>
      <c r="B571" s="1" t="s">
        <v>186</v>
      </c>
      <c r="C571" s="1" t="s">
        <v>177</v>
      </c>
      <c r="D571" s="1" t="s">
        <v>25</v>
      </c>
      <c r="E571" s="3">
        <v>151.69999999999999</v>
      </c>
      <c r="F571" s="3">
        <v>210</v>
      </c>
      <c r="G571" s="4">
        <v>28</v>
      </c>
      <c r="H571" s="3">
        <v>110.97</v>
      </c>
      <c r="I571" s="3">
        <v>40.729999999999997</v>
      </c>
      <c r="J571" s="5">
        <v>26.849044166117299</v>
      </c>
      <c r="K571" s="1" t="s">
        <v>26</v>
      </c>
      <c r="L571" s="1" t="s">
        <v>27</v>
      </c>
      <c r="M571" s="1" t="s">
        <v>176</v>
      </c>
      <c r="N571" s="1" t="s">
        <v>175</v>
      </c>
      <c r="O571" s="1" t="s">
        <v>175</v>
      </c>
      <c r="P571" s="1" t="s">
        <v>174</v>
      </c>
      <c r="Q571" s="1" t="s">
        <v>31</v>
      </c>
    </row>
    <row r="572" spans="1:17" ht="12.75" hidden="1" customHeight="1" x14ac:dyDescent="0.2">
      <c r="A572" s="1" t="s">
        <v>185</v>
      </c>
      <c r="B572" s="1" t="s">
        <v>184</v>
      </c>
      <c r="C572" s="1" t="s">
        <v>177</v>
      </c>
      <c r="D572" s="1" t="s">
        <v>25</v>
      </c>
      <c r="E572" s="3">
        <v>159.9</v>
      </c>
      <c r="F572" s="3">
        <v>221</v>
      </c>
      <c r="G572" s="4">
        <v>28</v>
      </c>
      <c r="H572" s="3">
        <v>118.36799999999999</v>
      </c>
      <c r="I572" s="3">
        <v>41.531999999999996</v>
      </c>
      <c r="J572" s="5">
        <v>25.9737335834897</v>
      </c>
      <c r="K572" s="1" t="s">
        <v>26</v>
      </c>
      <c r="L572" s="1" t="s">
        <v>27</v>
      </c>
      <c r="M572" s="1" t="s">
        <v>176</v>
      </c>
      <c r="N572" s="1" t="s">
        <v>175</v>
      </c>
      <c r="O572" s="1" t="s">
        <v>175</v>
      </c>
      <c r="P572" s="1" t="s">
        <v>174</v>
      </c>
      <c r="Q572" s="1" t="s">
        <v>31</v>
      </c>
    </row>
    <row r="573" spans="1:17" ht="12.75" hidden="1" customHeight="1" x14ac:dyDescent="0.2">
      <c r="A573" s="1" t="s">
        <v>183</v>
      </c>
      <c r="B573" s="1" t="s">
        <v>182</v>
      </c>
      <c r="C573" s="1" t="s">
        <v>177</v>
      </c>
      <c r="D573" s="1" t="s">
        <v>25</v>
      </c>
      <c r="E573" s="3">
        <v>184.5</v>
      </c>
      <c r="F573" s="3">
        <v>255</v>
      </c>
      <c r="G573" s="4">
        <v>28</v>
      </c>
      <c r="H573" s="3">
        <v>134.78399999999999</v>
      </c>
      <c r="I573" s="3">
        <v>49.716000000000001</v>
      </c>
      <c r="J573" s="5">
        <v>26.946341463414601</v>
      </c>
      <c r="K573" s="1" t="s">
        <v>26</v>
      </c>
      <c r="L573" s="1" t="s">
        <v>27</v>
      </c>
      <c r="M573" s="1" t="s">
        <v>176</v>
      </c>
      <c r="N573" s="1" t="s">
        <v>175</v>
      </c>
      <c r="O573" s="1" t="s">
        <v>175</v>
      </c>
      <c r="P573" s="1" t="s">
        <v>174</v>
      </c>
      <c r="Q573" s="1" t="s">
        <v>31</v>
      </c>
    </row>
    <row r="574" spans="1:17" ht="12.75" hidden="1" customHeight="1" x14ac:dyDescent="0.2">
      <c r="A574" s="1" t="s">
        <v>181</v>
      </c>
      <c r="B574" s="1" t="s">
        <v>180</v>
      </c>
      <c r="C574" s="1" t="s">
        <v>177</v>
      </c>
      <c r="D574" s="1" t="s">
        <v>25</v>
      </c>
      <c r="E574" s="3">
        <v>200.9</v>
      </c>
      <c r="F574" s="3">
        <v>278</v>
      </c>
      <c r="G574" s="4">
        <v>28</v>
      </c>
      <c r="H574" s="3">
        <v>147.41999999999999</v>
      </c>
      <c r="I574" s="3">
        <v>53.48</v>
      </c>
      <c r="J574" s="5">
        <v>26.620209059233499</v>
      </c>
      <c r="K574" s="1" t="s">
        <v>26</v>
      </c>
      <c r="L574" s="1" t="s">
        <v>27</v>
      </c>
      <c r="M574" s="1" t="s">
        <v>176</v>
      </c>
      <c r="N574" s="1" t="s">
        <v>175</v>
      </c>
      <c r="O574" s="1" t="s">
        <v>175</v>
      </c>
      <c r="P574" s="1" t="s">
        <v>174</v>
      </c>
      <c r="Q574" s="1" t="s">
        <v>31</v>
      </c>
    </row>
    <row r="575" spans="1:17" ht="12.75" hidden="1" customHeight="1" x14ac:dyDescent="0.2">
      <c r="A575" s="1" t="s">
        <v>179</v>
      </c>
      <c r="B575" s="1" t="s">
        <v>178</v>
      </c>
      <c r="C575" s="1" t="s">
        <v>177</v>
      </c>
      <c r="D575" s="1" t="s">
        <v>25</v>
      </c>
      <c r="E575" s="3">
        <v>217.3</v>
      </c>
      <c r="F575" s="3">
        <v>300</v>
      </c>
      <c r="G575" s="4">
        <v>28</v>
      </c>
      <c r="H575" s="3">
        <v>157.24799999999999</v>
      </c>
      <c r="I575" s="3">
        <v>60.052</v>
      </c>
      <c r="J575" s="5">
        <v>27.635526921307001</v>
      </c>
      <c r="K575" s="1" t="s">
        <v>26</v>
      </c>
      <c r="L575" s="1" t="s">
        <v>27</v>
      </c>
      <c r="M575" s="1" t="s">
        <v>176</v>
      </c>
      <c r="N575" s="1" t="s">
        <v>175</v>
      </c>
      <c r="O575" s="1" t="s">
        <v>175</v>
      </c>
      <c r="P575" s="1" t="s">
        <v>174</v>
      </c>
      <c r="Q575" s="1" t="s">
        <v>31</v>
      </c>
    </row>
  </sheetData>
  <autoFilter ref="A2:Q575" xr:uid="{5BEF02DA-D289-448B-A05C-756DEE1EF243}">
    <filterColumn colId="15">
      <filters>
        <filter val="AED3"/>
      </filters>
    </filterColumn>
  </autoFilter>
  <pageMargins left="0" right="0" top="0" bottom="0" header="0" footer="0"/>
  <pageSetup paperSize="0" scale="0" fitToWidth="0" fitToHeight="0" orientation="landscape"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outlinePr summaryBelow="0" summaryRight="0"/>
    <pageSetUpPr autoPageBreaks="0"/>
  </sheetPr>
  <dimension ref="A1:Q64"/>
  <sheetViews>
    <sheetView workbookViewId="0">
      <selection activeCell="G39" sqref="G39"/>
    </sheetView>
  </sheetViews>
  <sheetFormatPr defaultColWidth="15.7109375" defaultRowHeight="12.75" customHeight="1" x14ac:dyDescent="0.2"/>
  <cols>
    <col min="2" max="2" width="40.5703125" customWidth="1"/>
    <col min="15" max="15" width="21.7109375" customWidth="1"/>
  </cols>
  <sheetData>
    <row r="1" spans="1:17" ht="12.75" customHeight="1" x14ac:dyDescent="0.2">
      <c r="A1" s="1" t="s">
        <v>0</v>
      </c>
      <c r="B1" s="1" t="s">
        <v>1</v>
      </c>
      <c r="C1" s="1" t="s">
        <v>2</v>
      </c>
      <c r="D1" s="2">
        <v>885671</v>
      </c>
      <c r="E1" s="8" t="s">
        <v>3</v>
      </c>
      <c r="F1" s="1" t="s">
        <v>4</v>
      </c>
    </row>
    <row r="2" spans="1:17" ht="12.75" customHeight="1" x14ac:dyDescent="0.2">
      <c r="A2" s="1" t="s">
        <v>5</v>
      </c>
      <c r="B2" s="1" t="s">
        <v>6</v>
      </c>
      <c r="C2" s="1" t="s">
        <v>7</v>
      </c>
      <c r="D2" s="1" t="s">
        <v>8</v>
      </c>
      <c r="E2" s="1" t="s">
        <v>9</v>
      </c>
      <c r="F2" s="1" t="s">
        <v>10</v>
      </c>
      <c r="G2" s="1" t="s">
        <v>11</v>
      </c>
      <c r="H2" s="1" t="s">
        <v>12</v>
      </c>
      <c r="I2" s="1" t="s">
        <v>13</v>
      </c>
      <c r="J2" s="1" t="s">
        <v>14</v>
      </c>
      <c r="K2" s="1" t="s">
        <v>15</v>
      </c>
      <c r="L2" s="1" t="s">
        <v>16</v>
      </c>
      <c r="M2" s="1" t="s">
        <v>17</v>
      </c>
      <c r="N2" s="1" t="s">
        <v>18</v>
      </c>
      <c r="O2" s="1" t="s">
        <v>19</v>
      </c>
      <c r="P2" s="1" t="s">
        <v>20</v>
      </c>
      <c r="Q2" s="1" t="s">
        <v>21</v>
      </c>
    </row>
    <row r="3" spans="1:17" ht="12.75" hidden="1" customHeight="1" x14ac:dyDescent="0.2">
      <c r="A3" s="1" t="s">
        <v>22</v>
      </c>
      <c r="B3" s="1" t="s">
        <v>23</v>
      </c>
      <c r="C3" s="1" t="s">
        <v>24</v>
      </c>
      <c r="D3" s="1" t="s">
        <v>25</v>
      </c>
      <c r="E3" s="3">
        <v>77.599999999999994</v>
      </c>
      <c r="F3" s="3">
        <v>105</v>
      </c>
      <c r="G3" s="4">
        <v>26</v>
      </c>
      <c r="H3" s="3">
        <v>85.6</v>
      </c>
      <c r="I3" s="3">
        <v>-8.0000000000000107</v>
      </c>
      <c r="J3" s="5">
        <v>-10.3092783505155</v>
      </c>
      <c r="K3" s="1" t="s">
        <v>26</v>
      </c>
      <c r="L3" s="1" t="s">
        <v>27</v>
      </c>
      <c r="M3" s="1" t="s">
        <v>28</v>
      </c>
      <c r="N3" s="1" t="s">
        <v>29</v>
      </c>
      <c r="O3" s="1" t="s">
        <v>30</v>
      </c>
      <c r="P3" s="1" t="s">
        <v>29</v>
      </c>
      <c r="Q3" s="1" t="s">
        <v>31</v>
      </c>
    </row>
    <row r="4" spans="1:17" ht="12.75" hidden="1" customHeight="1" x14ac:dyDescent="0.2">
      <c r="A4" s="1" t="s">
        <v>32</v>
      </c>
      <c r="B4" s="1" t="s">
        <v>33</v>
      </c>
      <c r="C4" s="1" t="s">
        <v>24</v>
      </c>
      <c r="D4" s="1" t="s">
        <v>25</v>
      </c>
      <c r="E4" s="3">
        <v>89.6</v>
      </c>
      <c r="F4" s="3">
        <v>0</v>
      </c>
      <c r="G4" s="4">
        <v>0</v>
      </c>
      <c r="H4" s="3">
        <v>18.4575</v>
      </c>
      <c r="I4" s="3">
        <v>71.142499999999998</v>
      </c>
      <c r="J4" s="5">
        <v>79.400111607142904</v>
      </c>
      <c r="K4" s="1" t="s">
        <v>26</v>
      </c>
      <c r="L4" s="1" t="s">
        <v>34</v>
      </c>
      <c r="M4" s="1" t="s">
        <v>28</v>
      </c>
      <c r="N4" s="1" t="s">
        <v>29</v>
      </c>
      <c r="O4" s="1" t="s">
        <v>35</v>
      </c>
      <c r="P4" s="1" t="s">
        <v>29</v>
      </c>
      <c r="Q4" s="1" t="s">
        <v>31</v>
      </c>
    </row>
    <row r="5" spans="1:17" ht="12.75" hidden="1" customHeight="1" x14ac:dyDescent="0.2">
      <c r="A5" s="1" t="s">
        <v>36</v>
      </c>
      <c r="B5" s="1" t="s">
        <v>37</v>
      </c>
      <c r="C5" s="1" t="s">
        <v>24</v>
      </c>
      <c r="D5" s="1" t="s">
        <v>25</v>
      </c>
      <c r="E5" s="3">
        <v>28.48</v>
      </c>
      <c r="F5" s="3">
        <v>38</v>
      </c>
      <c r="G5" s="4">
        <v>25</v>
      </c>
      <c r="H5" s="3">
        <v>14.5199</v>
      </c>
      <c r="I5" s="3">
        <v>13.960100000000001</v>
      </c>
      <c r="J5" s="5">
        <v>49.017205056179797</v>
      </c>
      <c r="K5" s="1" t="s">
        <v>26</v>
      </c>
      <c r="L5" s="1" t="s">
        <v>27</v>
      </c>
      <c r="M5" s="1" t="s">
        <v>28</v>
      </c>
      <c r="N5" s="1" t="s">
        <v>29</v>
      </c>
      <c r="O5" s="1" t="s">
        <v>38</v>
      </c>
      <c r="P5" s="1" t="s">
        <v>29</v>
      </c>
      <c r="Q5" s="1" t="s">
        <v>31</v>
      </c>
    </row>
    <row r="6" spans="1:17" ht="12.75" hidden="1" customHeight="1" x14ac:dyDescent="0.2">
      <c r="A6" s="1" t="s">
        <v>39</v>
      </c>
      <c r="B6" s="1" t="s">
        <v>40</v>
      </c>
      <c r="C6" s="1" t="s">
        <v>24</v>
      </c>
      <c r="D6" s="1" t="s">
        <v>25</v>
      </c>
      <c r="E6" s="3">
        <v>40</v>
      </c>
      <c r="F6" s="3">
        <v>54</v>
      </c>
      <c r="G6" s="4">
        <v>26</v>
      </c>
      <c r="H6" s="3">
        <v>18.179300000000001</v>
      </c>
      <c r="I6" s="3">
        <v>21.820699999999999</v>
      </c>
      <c r="J6" s="5">
        <v>54.551749999999998</v>
      </c>
      <c r="K6" s="1" t="s">
        <v>26</v>
      </c>
      <c r="L6" s="1" t="s">
        <v>27</v>
      </c>
      <c r="M6" s="1" t="s">
        <v>28</v>
      </c>
      <c r="N6" s="1" t="s">
        <v>29</v>
      </c>
      <c r="O6" s="1" t="s">
        <v>41</v>
      </c>
      <c r="P6" s="1" t="s">
        <v>29</v>
      </c>
      <c r="Q6" s="1" t="s">
        <v>31</v>
      </c>
    </row>
    <row r="7" spans="1:17" ht="12.75" hidden="1" customHeight="1" x14ac:dyDescent="0.2">
      <c r="A7" s="1" t="s">
        <v>42</v>
      </c>
      <c r="B7" s="1" t="s">
        <v>43</v>
      </c>
      <c r="C7" s="1" t="s">
        <v>24</v>
      </c>
      <c r="D7" s="1" t="s">
        <v>25</v>
      </c>
      <c r="E7" s="3">
        <v>40.799999999999997</v>
      </c>
      <c r="F7" s="3">
        <v>53</v>
      </c>
      <c r="G7" s="4">
        <v>23</v>
      </c>
      <c r="H7" s="3">
        <v>26.632359999999998</v>
      </c>
      <c r="I7" s="3">
        <v>14.16764</v>
      </c>
      <c r="J7" s="5">
        <v>34.7246078431372</v>
      </c>
      <c r="K7" s="1" t="s">
        <v>26</v>
      </c>
      <c r="L7" s="1" t="s">
        <v>27</v>
      </c>
      <c r="M7" s="1" t="s">
        <v>28</v>
      </c>
      <c r="N7" s="1" t="s">
        <v>29</v>
      </c>
      <c r="O7" s="1" t="s">
        <v>44</v>
      </c>
      <c r="P7" s="1" t="s">
        <v>29</v>
      </c>
      <c r="Q7" s="1" t="s">
        <v>31</v>
      </c>
    </row>
    <row r="8" spans="1:17" ht="12.75" hidden="1" customHeight="1" x14ac:dyDescent="0.2">
      <c r="A8" s="1" t="s">
        <v>45</v>
      </c>
      <c r="B8" s="1" t="s">
        <v>46</v>
      </c>
      <c r="C8" s="1" t="s">
        <v>24</v>
      </c>
      <c r="D8" s="1" t="s">
        <v>25</v>
      </c>
      <c r="E8" s="3">
        <v>324.8</v>
      </c>
      <c r="F8" s="3">
        <v>422</v>
      </c>
      <c r="G8" s="4">
        <v>23</v>
      </c>
      <c r="H8" s="3">
        <v>257.10289999999998</v>
      </c>
      <c r="I8" s="3">
        <v>67.697100000000006</v>
      </c>
      <c r="J8" s="5">
        <v>20.842703201970501</v>
      </c>
      <c r="K8" s="1" t="s">
        <v>26</v>
      </c>
      <c r="L8" s="1" t="s">
        <v>27</v>
      </c>
      <c r="M8" s="1" t="s">
        <v>28</v>
      </c>
      <c r="N8" s="1" t="s">
        <v>29</v>
      </c>
      <c r="O8" s="1" t="s">
        <v>44</v>
      </c>
      <c r="P8" s="1" t="s">
        <v>29</v>
      </c>
      <c r="Q8" s="1" t="s">
        <v>31</v>
      </c>
    </row>
    <row r="9" spans="1:17" ht="12.75" hidden="1" customHeight="1" x14ac:dyDescent="0.2">
      <c r="A9" s="1" t="s">
        <v>47</v>
      </c>
      <c r="B9" s="1" t="s">
        <v>48</v>
      </c>
      <c r="C9" s="1" t="s">
        <v>24</v>
      </c>
      <c r="D9" s="1" t="s">
        <v>25</v>
      </c>
      <c r="E9" s="3">
        <v>324.8</v>
      </c>
      <c r="F9" s="3">
        <v>422</v>
      </c>
      <c r="G9" s="4">
        <v>23</v>
      </c>
      <c r="H9" s="3">
        <v>228.55617000000001</v>
      </c>
      <c r="I9" s="3">
        <v>96.243830000000003</v>
      </c>
      <c r="J9" s="5">
        <v>29.6317210591133</v>
      </c>
      <c r="K9" s="1" t="s">
        <v>26</v>
      </c>
      <c r="L9" s="1" t="s">
        <v>27</v>
      </c>
      <c r="M9" s="1" t="s">
        <v>28</v>
      </c>
      <c r="N9" s="1" t="s">
        <v>29</v>
      </c>
      <c r="O9" s="1" t="s">
        <v>44</v>
      </c>
      <c r="P9" s="1" t="s">
        <v>29</v>
      </c>
      <c r="Q9" s="1" t="s">
        <v>31</v>
      </c>
    </row>
    <row r="10" spans="1:17" ht="12.75" hidden="1" customHeight="1" x14ac:dyDescent="0.2">
      <c r="A10" s="1" t="s">
        <v>49</v>
      </c>
      <c r="B10" s="1" t="s">
        <v>50</v>
      </c>
      <c r="C10" s="1" t="s">
        <v>24</v>
      </c>
      <c r="D10" s="1" t="s">
        <v>25</v>
      </c>
      <c r="E10" s="3">
        <v>324.8</v>
      </c>
      <c r="F10" s="3">
        <v>422</v>
      </c>
      <c r="G10" s="4">
        <v>23</v>
      </c>
      <c r="H10" s="3">
        <v>251.83937</v>
      </c>
      <c r="I10" s="3">
        <v>72.960629999999995</v>
      </c>
      <c r="J10" s="5">
        <v>22.463248152709401</v>
      </c>
      <c r="K10" s="1" t="s">
        <v>26</v>
      </c>
      <c r="L10" s="1" t="s">
        <v>27</v>
      </c>
      <c r="M10" s="1" t="s">
        <v>28</v>
      </c>
      <c r="N10" s="1" t="s">
        <v>29</v>
      </c>
      <c r="O10" s="1" t="s">
        <v>44</v>
      </c>
      <c r="P10" s="1" t="s">
        <v>29</v>
      </c>
      <c r="Q10" s="1" t="s">
        <v>31</v>
      </c>
    </row>
    <row r="11" spans="1:17" ht="12.75" hidden="1" customHeight="1" x14ac:dyDescent="0.2">
      <c r="A11" s="1" t="s">
        <v>51</v>
      </c>
      <c r="B11" s="1" t="s">
        <v>52</v>
      </c>
      <c r="C11" s="1" t="s">
        <v>24</v>
      </c>
      <c r="D11" s="1" t="s">
        <v>25</v>
      </c>
      <c r="E11" s="3">
        <v>153.6</v>
      </c>
      <c r="F11" s="3">
        <v>207</v>
      </c>
      <c r="G11" s="4">
        <v>26</v>
      </c>
      <c r="H11" s="3">
        <v>57.437600000000003</v>
      </c>
      <c r="I11" s="3">
        <v>96.162400000000005</v>
      </c>
      <c r="J11" s="5">
        <v>62.605729166666698</v>
      </c>
      <c r="K11" s="1" t="s">
        <v>26</v>
      </c>
      <c r="L11" s="1" t="s">
        <v>27</v>
      </c>
      <c r="M11" s="1" t="s">
        <v>28</v>
      </c>
      <c r="N11" s="1" t="s">
        <v>29</v>
      </c>
      <c r="O11" s="1" t="s">
        <v>53</v>
      </c>
      <c r="P11" s="1" t="s">
        <v>29</v>
      </c>
      <c r="Q11" s="1" t="s">
        <v>31</v>
      </c>
    </row>
    <row r="12" spans="1:17" ht="12.75" hidden="1" customHeight="1" x14ac:dyDescent="0.2">
      <c r="A12" s="1" t="s">
        <v>54</v>
      </c>
      <c r="B12" s="1" t="s">
        <v>55</v>
      </c>
      <c r="C12" s="1" t="s">
        <v>24</v>
      </c>
      <c r="D12" s="1" t="s">
        <v>25</v>
      </c>
      <c r="E12" s="3">
        <v>202.4</v>
      </c>
      <c r="F12" s="3">
        <v>273</v>
      </c>
      <c r="G12" s="4">
        <v>26</v>
      </c>
      <c r="H12" s="3">
        <v>85.963800000000006</v>
      </c>
      <c r="I12" s="3">
        <v>116.4362</v>
      </c>
      <c r="J12" s="5">
        <v>57.527766798419002</v>
      </c>
      <c r="K12" s="1" t="s">
        <v>26</v>
      </c>
      <c r="L12" s="1" t="s">
        <v>27</v>
      </c>
      <c r="M12" s="1" t="s">
        <v>28</v>
      </c>
      <c r="N12" s="1" t="s">
        <v>29</v>
      </c>
      <c r="O12" s="1" t="s">
        <v>53</v>
      </c>
      <c r="P12" s="1" t="s">
        <v>29</v>
      </c>
      <c r="Q12" s="1" t="s">
        <v>31</v>
      </c>
    </row>
    <row r="13" spans="1:17" ht="12.75" hidden="1" customHeight="1" x14ac:dyDescent="0.2">
      <c r="A13" s="1" t="s">
        <v>56</v>
      </c>
      <c r="B13" s="1" t="s">
        <v>57</v>
      </c>
      <c r="C13" s="1" t="s">
        <v>24</v>
      </c>
      <c r="D13" s="1" t="s">
        <v>25</v>
      </c>
      <c r="E13" s="3">
        <v>235.2</v>
      </c>
      <c r="F13" s="3">
        <v>318</v>
      </c>
      <c r="G13" s="4">
        <v>26</v>
      </c>
      <c r="H13" s="3">
        <v>105.93</v>
      </c>
      <c r="I13" s="3">
        <v>129.27000000000001</v>
      </c>
      <c r="J13" s="5">
        <v>54.961734693877602</v>
      </c>
      <c r="K13" s="1" t="s">
        <v>26</v>
      </c>
      <c r="L13" s="1" t="s">
        <v>27</v>
      </c>
      <c r="M13" s="1" t="s">
        <v>28</v>
      </c>
      <c r="N13" s="1" t="s">
        <v>29</v>
      </c>
      <c r="O13" s="1" t="s">
        <v>53</v>
      </c>
      <c r="P13" s="1" t="s">
        <v>29</v>
      </c>
      <c r="Q13" s="1" t="s">
        <v>31</v>
      </c>
    </row>
    <row r="14" spans="1:17" ht="12.75" hidden="1" customHeight="1" x14ac:dyDescent="0.2">
      <c r="A14" s="1" t="s">
        <v>58</v>
      </c>
      <c r="B14" s="1" t="s">
        <v>59</v>
      </c>
      <c r="C14" s="1" t="s">
        <v>24</v>
      </c>
      <c r="D14" s="1" t="s">
        <v>25</v>
      </c>
      <c r="E14" s="3">
        <v>23.2</v>
      </c>
      <c r="F14" s="3">
        <v>31</v>
      </c>
      <c r="G14" s="4">
        <v>25</v>
      </c>
      <c r="H14" s="3">
        <v>1.4338</v>
      </c>
      <c r="I14" s="3">
        <v>21.766200000000001</v>
      </c>
      <c r="J14" s="5">
        <v>93.819827586206898</v>
      </c>
      <c r="K14" s="1" t="s">
        <v>26</v>
      </c>
      <c r="L14" s="1" t="s">
        <v>27</v>
      </c>
      <c r="M14" s="1" t="s">
        <v>28</v>
      </c>
      <c r="N14" s="1" t="s">
        <v>29</v>
      </c>
      <c r="O14" s="1" t="s">
        <v>30</v>
      </c>
      <c r="P14" s="1" t="s">
        <v>29</v>
      </c>
      <c r="Q14" s="1" t="s">
        <v>31</v>
      </c>
    </row>
    <row r="15" spans="1:17" ht="12.75" hidden="1" customHeight="1" x14ac:dyDescent="0.2">
      <c r="A15" s="1" t="s">
        <v>60</v>
      </c>
      <c r="B15" s="1" t="s">
        <v>61</v>
      </c>
      <c r="C15" s="1" t="s">
        <v>24</v>
      </c>
      <c r="D15" s="1" t="s">
        <v>25</v>
      </c>
      <c r="E15" s="3">
        <v>504</v>
      </c>
      <c r="F15" s="3">
        <v>655</v>
      </c>
      <c r="G15" s="4">
        <v>23</v>
      </c>
      <c r="H15" s="3">
        <v>347.6216</v>
      </c>
      <c r="I15" s="3">
        <v>156.3784</v>
      </c>
      <c r="J15" s="5">
        <v>31.027460317460299</v>
      </c>
      <c r="K15" s="1" t="s">
        <v>26</v>
      </c>
      <c r="L15" s="1" t="s">
        <v>27</v>
      </c>
      <c r="M15" s="1" t="s">
        <v>28</v>
      </c>
      <c r="N15" s="1" t="s">
        <v>29</v>
      </c>
      <c r="O15" s="1" t="s">
        <v>62</v>
      </c>
      <c r="P15" s="1" t="s">
        <v>29</v>
      </c>
      <c r="Q15" s="1" t="s">
        <v>31</v>
      </c>
    </row>
    <row r="16" spans="1:17" ht="12.75" hidden="1" customHeight="1" x14ac:dyDescent="0.2">
      <c r="A16" s="1" t="s">
        <v>63</v>
      </c>
      <c r="B16" s="1" t="s">
        <v>64</v>
      </c>
      <c r="C16" s="1" t="s">
        <v>24</v>
      </c>
      <c r="D16" s="1" t="s">
        <v>25</v>
      </c>
      <c r="E16" s="3">
        <v>20.34</v>
      </c>
      <c r="F16" s="3">
        <v>26</v>
      </c>
      <c r="G16" s="4">
        <v>22</v>
      </c>
      <c r="H16" s="3">
        <v>6.6981999999999999</v>
      </c>
      <c r="I16" s="3">
        <v>13.6418</v>
      </c>
      <c r="J16" s="5">
        <v>67.068829891838703</v>
      </c>
      <c r="K16" s="1" t="s">
        <v>26</v>
      </c>
      <c r="L16" s="1" t="s">
        <v>27</v>
      </c>
      <c r="M16" s="1" t="s">
        <v>28</v>
      </c>
      <c r="N16" s="1" t="s">
        <v>29</v>
      </c>
      <c r="O16" s="1" t="s">
        <v>65</v>
      </c>
      <c r="P16" s="1" t="s">
        <v>29</v>
      </c>
      <c r="Q16" s="1" t="s">
        <v>31</v>
      </c>
    </row>
    <row r="17" spans="1:17" ht="12.75" hidden="1" customHeight="1" x14ac:dyDescent="0.2">
      <c r="A17" s="1" t="s">
        <v>66</v>
      </c>
      <c r="B17" s="1" t="s">
        <v>67</v>
      </c>
      <c r="C17" s="1" t="s">
        <v>24</v>
      </c>
      <c r="D17" s="1" t="s">
        <v>25</v>
      </c>
      <c r="E17" s="3">
        <v>40.799999999999997</v>
      </c>
      <c r="F17" s="3">
        <v>55</v>
      </c>
      <c r="G17" s="4">
        <v>26</v>
      </c>
      <c r="H17" s="3">
        <v>9.1699000000000002</v>
      </c>
      <c r="I17" s="3">
        <v>31.630099999999999</v>
      </c>
      <c r="J17" s="5">
        <v>77.524754901960804</v>
      </c>
      <c r="K17" s="1" t="s">
        <v>26</v>
      </c>
      <c r="L17" s="1" t="s">
        <v>27</v>
      </c>
      <c r="M17" s="1" t="s">
        <v>28</v>
      </c>
      <c r="N17" s="1" t="s">
        <v>29</v>
      </c>
      <c r="O17" s="1" t="s">
        <v>68</v>
      </c>
      <c r="P17" s="1" t="s">
        <v>29</v>
      </c>
      <c r="Q17" s="1" t="s">
        <v>31</v>
      </c>
    </row>
    <row r="18" spans="1:17" ht="12.75" hidden="1" customHeight="1" x14ac:dyDescent="0.2">
      <c r="A18" s="1" t="s">
        <v>69</v>
      </c>
      <c r="B18" s="1" t="s">
        <v>70</v>
      </c>
      <c r="C18" s="1" t="s">
        <v>24</v>
      </c>
      <c r="D18" s="1" t="s">
        <v>25</v>
      </c>
      <c r="E18" s="3">
        <v>318.39999999999998</v>
      </c>
      <c r="F18" s="3">
        <v>430</v>
      </c>
      <c r="G18" s="4">
        <v>26</v>
      </c>
      <c r="H18" s="3">
        <v>72.107299999999995</v>
      </c>
      <c r="I18" s="3">
        <v>246.2927</v>
      </c>
      <c r="J18" s="5">
        <v>77.353234924623095</v>
      </c>
      <c r="K18" s="1" t="s">
        <v>26</v>
      </c>
      <c r="L18" s="1" t="s">
        <v>27</v>
      </c>
      <c r="M18" s="1" t="s">
        <v>28</v>
      </c>
      <c r="N18" s="1" t="s">
        <v>29</v>
      </c>
      <c r="O18" s="1" t="s">
        <v>71</v>
      </c>
      <c r="P18" s="1" t="s">
        <v>29</v>
      </c>
      <c r="Q18" s="1" t="s">
        <v>31</v>
      </c>
    </row>
    <row r="19" spans="1:17" ht="12.75" hidden="1" customHeight="1" x14ac:dyDescent="0.2">
      <c r="A19" s="1" t="s">
        <v>72</v>
      </c>
      <c r="B19" s="1" t="s">
        <v>73</v>
      </c>
      <c r="C19" s="1" t="s">
        <v>24</v>
      </c>
      <c r="D19" s="1" t="s">
        <v>25</v>
      </c>
      <c r="E19" s="3">
        <v>318.39999999999998</v>
      </c>
      <c r="F19" s="3">
        <v>430</v>
      </c>
      <c r="G19" s="4">
        <v>26</v>
      </c>
      <c r="H19" s="3">
        <v>74.364999999999995</v>
      </c>
      <c r="I19" s="3">
        <v>244.035</v>
      </c>
      <c r="J19" s="5">
        <v>76.644158291457302</v>
      </c>
      <c r="K19" s="1" t="s">
        <v>26</v>
      </c>
      <c r="L19" s="1" t="s">
        <v>27</v>
      </c>
      <c r="M19" s="1" t="s">
        <v>28</v>
      </c>
      <c r="N19" s="1" t="s">
        <v>29</v>
      </c>
      <c r="O19" s="1" t="s">
        <v>71</v>
      </c>
      <c r="P19" s="1" t="s">
        <v>29</v>
      </c>
      <c r="Q19" s="1" t="s">
        <v>31</v>
      </c>
    </row>
    <row r="20" spans="1:17" ht="12.75" hidden="1" customHeight="1" x14ac:dyDescent="0.2">
      <c r="A20" s="1" t="s">
        <v>74</v>
      </c>
      <c r="B20" s="1" t="s">
        <v>75</v>
      </c>
      <c r="C20" s="1" t="s">
        <v>24</v>
      </c>
      <c r="D20" s="1" t="s">
        <v>25</v>
      </c>
      <c r="E20" s="3">
        <v>318.39999999999998</v>
      </c>
      <c r="F20" s="3">
        <v>430</v>
      </c>
      <c r="G20" s="4">
        <v>26</v>
      </c>
      <c r="H20" s="3">
        <v>69.261099999999999</v>
      </c>
      <c r="I20" s="3">
        <v>249.13890000000001</v>
      </c>
      <c r="J20" s="5">
        <v>78.247141959798995</v>
      </c>
      <c r="K20" s="1" t="s">
        <v>26</v>
      </c>
      <c r="L20" s="1" t="s">
        <v>27</v>
      </c>
      <c r="M20" s="1" t="s">
        <v>28</v>
      </c>
      <c r="N20" s="1" t="s">
        <v>29</v>
      </c>
      <c r="O20" s="1" t="s">
        <v>71</v>
      </c>
      <c r="P20" s="1" t="s">
        <v>29</v>
      </c>
      <c r="Q20" s="1" t="s">
        <v>31</v>
      </c>
    </row>
    <row r="21" spans="1:17" ht="12.75" hidden="1" customHeight="1" x14ac:dyDescent="0.2">
      <c r="A21" s="1" t="s">
        <v>76</v>
      </c>
      <c r="B21" s="1" t="s">
        <v>77</v>
      </c>
      <c r="C21" s="1" t="s">
        <v>24</v>
      </c>
      <c r="D21" s="1" t="s">
        <v>25</v>
      </c>
      <c r="E21" s="3">
        <v>259.2</v>
      </c>
      <c r="F21" s="3">
        <v>350</v>
      </c>
      <c r="G21" s="4">
        <v>26</v>
      </c>
      <c r="H21" s="3">
        <v>147.8526</v>
      </c>
      <c r="I21" s="3">
        <v>111.34739999999999</v>
      </c>
      <c r="J21" s="5">
        <v>42.9581018518519</v>
      </c>
      <c r="K21" s="1" t="s">
        <v>26</v>
      </c>
      <c r="L21" s="1" t="s">
        <v>27</v>
      </c>
      <c r="M21" s="1" t="s">
        <v>28</v>
      </c>
      <c r="N21" s="1" t="s">
        <v>29</v>
      </c>
      <c r="O21" s="1" t="s">
        <v>38</v>
      </c>
      <c r="P21" s="1" t="s">
        <v>29</v>
      </c>
      <c r="Q21" s="1" t="s">
        <v>31</v>
      </c>
    </row>
    <row r="22" spans="1:17" ht="12.75" hidden="1" customHeight="1" x14ac:dyDescent="0.2">
      <c r="A22" s="1" t="s">
        <v>78</v>
      </c>
      <c r="B22" s="1" t="s">
        <v>79</v>
      </c>
      <c r="C22" s="1" t="s">
        <v>24</v>
      </c>
      <c r="D22" s="1" t="s">
        <v>25</v>
      </c>
      <c r="E22" s="3">
        <v>24.37</v>
      </c>
      <c r="F22" s="3">
        <v>33</v>
      </c>
      <c r="G22" s="4">
        <v>26</v>
      </c>
      <c r="H22" s="3">
        <v>15.803900000000001</v>
      </c>
      <c r="I22" s="3">
        <v>8.5661000000000005</v>
      </c>
      <c r="J22" s="5">
        <v>35.150184653262201</v>
      </c>
      <c r="K22" s="1" t="s">
        <v>26</v>
      </c>
      <c r="L22" s="1" t="s">
        <v>27</v>
      </c>
      <c r="M22" s="1" t="s">
        <v>28</v>
      </c>
      <c r="N22" s="1" t="s">
        <v>29</v>
      </c>
      <c r="O22" s="1" t="s">
        <v>80</v>
      </c>
      <c r="P22" s="1" t="s">
        <v>29</v>
      </c>
      <c r="Q22" s="1" t="s">
        <v>31</v>
      </c>
    </row>
    <row r="23" spans="1:17" ht="12.75" hidden="1" customHeight="1" x14ac:dyDescent="0.2">
      <c r="A23" s="1" t="s">
        <v>81</v>
      </c>
      <c r="B23" s="1" t="s">
        <v>82</v>
      </c>
      <c r="C23" s="1" t="s">
        <v>24</v>
      </c>
      <c r="D23" s="1" t="s">
        <v>25</v>
      </c>
      <c r="E23" s="3">
        <v>40.799999999999997</v>
      </c>
      <c r="F23" s="3">
        <v>55</v>
      </c>
      <c r="G23" s="4">
        <v>26</v>
      </c>
      <c r="H23" s="3">
        <v>10.272</v>
      </c>
      <c r="I23" s="3">
        <v>30.527999999999999</v>
      </c>
      <c r="J23" s="5">
        <v>74.823529411764696</v>
      </c>
      <c r="K23" s="1" t="s">
        <v>26</v>
      </c>
      <c r="L23" s="1" t="s">
        <v>27</v>
      </c>
      <c r="M23" s="1" t="s">
        <v>28</v>
      </c>
      <c r="N23" s="1" t="s">
        <v>29</v>
      </c>
      <c r="O23" s="1" t="s">
        <v>68</v>
      </c>
      <c r="P23" s="1" t="s">
        <v>29</v>
      </c>
      <c r="Q23" s="1" t="s">
        <v>31</v>
      </c>
    </row>
    <row r="24" spans="1:17" ht="12.75" hidden="1" customHeight="1" x14ac:dyDescent="0.2">
      <c r="A24" s="1" t="s">
        <v>83</v>
      </c>
      <c r="B24" s="1" t="s">
        <v>84</v>
      </c>
      <c r="C24" s="1" t="s">
        <v>24</v>
      </c>
      <c r="D24" s="1" t="s">
        <v>25</v>
      </c>
      <c r="E24" s="3">
        <v>56.8</v>
      </c>
      <c r="F24" s="3">
        <v>77</v>
      </c>
      <c r="G24" s="4">
        <v>26</v>
      </c>
      <c r="H24" s="3">
        <v>17.483799999999999</v>
      </c>
      <c r="I24" s="3">
        <v>39.316200000000002</v>
      </c>
      <c r="J24" s="5">
        <v>69.218661971830997</v>
      </c>
      <c r="K24" s="1" t="s">
        <v>26</v>
      </c>
      <c r="L24" s="1" t="s">
        <v>27</v>
      </c>
      <c r="M24" s="1" t="s">
        <v>28</v>
      </c>
      <c r="N24" s="1" t="s">
        <v>29</v>
      </c>
      <c r="O24" s="1" t="s">
        <v>65</v>
      </c>
      <c r="P24" s="1" t="s">
        <v>29</v>
      </c>
      <c r="Q24" s="1" t="s">
        <v>31</v>
      </c>
    </row>
    <row r="25" spans="1:17" ht="12.75" hidden="1" customHeight="1" x14ac:dyDescent="0.2">
      <c r="A25" s="1" t="s">
        <v>85</v>
      </c>
      <c r="B25" s="1" t="s">
        <v>86</v>
      </c>
      <c r="C25" s="1" t="s">
        <v>24</v>
      </c>
      <c r="D25" s="1" t="s">
        <v>25</v>
      </c>
      <c r="E25" s="3">
        <v>80.8</v>
      </c>
      <c r="F25" s="3">
        <v>109</v>
      </c>
      <c r="G25" s="4">
        <v>26</v>
      </c>
      <c r="H25" s="3">
        <v>35.812899999999999</v>
      </c>
      <c r="I25" s="3">
        <v>44.987099999999998</v>
      </c>
      <c r="J25" s="5">
        <v>55.677103960396003</v>
      </c>
      <c r="K25" s="1" t="s">
        <v>26</v>
      </c>
      <c r="L25" s="1" t="s">
        <v>27</v>
      </c>
      <c r="M25" s="1" t="s">
        <v>28</v>
      </c>
      <c r="N25" s="1" t="s">
        <v>29</v>
      </c>
      <c r="O25" s="1" t="s">
        <v>68</v>
      </c>
      <c r="P25" s="1" t="s">
        <v>29</v>
      </c>
      <c r="Q25" s="1" t="s">
        <v>31</v>
      </c>
    </row>
    <row r="26" spans="1:17" ht="12.75" customHeight="1" x14ac:dyDescent="0.2">
      <c r="A26" s="1" t="s">
        <v>87</v>
      </c>
      <c r="B26" s="1" t="s">
        <v>88</v>
      </c>
      <c r="C26" s="1" t="s">
        <v>24</v>
      </c>
      <c r="D26" s="1" t="s">
        <v>25</v>
      </c>
      <c r="E26" s="3">
        <v>439</v>
      </c>
      <c r="F26" s="3">
        <v>457</v>
      </c>
      <c r="G26" s="4">
        <v>4</v>
      </c>
      <c r="H26" s="3">
        <v>0</v>
      </c>
      <c r="I26" s="3">
        <v>439</v>
      </c>
      <c r="J26" s="5">
        <v>100</v>
      </c>
      <c r="K26" s="1" t="s">
        <v>26</v>
      </c>
      <c r="L26" s="1" t="s">
        <v>27</v>
      </c>
      <c r="M26" s="1" t="s">
        <v>28</v>
      </c>
      <c r="N26" s="1" t="s">
        <v>29</v>
      </c>
      <c r="O26" s="1" t="s">
        <v>89</v>
      </c>
      <c r="P26" s="1" t="s">
        <v>29</v>
      </c>
      <c r="Q26" s="1" t="s">
        <v>31</v>
      </c>
    </row>
    <row r="27" spans="1:17" ht="12.75" customHeight="1" x14ac:dyDescent="0.2">
      <c r="A27" s="1" t="s">
        <v>90</v>
      </c>
      <c r="B27" s="1" t="s">
        <v>91</v>
      </c>
      <c r="C27" s="1" t="s">
        <v>24</v>
      </c>
      <c r="D27" s="1" t="s">
        <v>25</v>
      </c>
      <c r="E27" s="3">
        <v>439</v>
      </c>
      <c r="F27" s="3">
        <v>457</v>
      </c>
      <c r="G27" s="4">
        <v>4</v>
      </c>
      <c r="H27" s="3">
        <v>0</v>
      </c>
      <c r="I27" s="3">
        <v>439</v>
      </c>
      <c r="J27" s="5">
        <v>100</v>
      </c>
      <c r="K27" s="1" t="s">
        <v>26</v>
      </c>
      <c r="L27" s="1" t="s">
        <v>27</v>
      </c>
      <c r="M27" s="1" t="s">
        <v>28</v>
      </c>
      <c r="N27" s="1" t="s">
        <v>29</v>
      </c>
      <c r="O27" s="1" t="s">
        <v>89</v>
      </c>
      <c r="P27" s="1" t="s">
        <v>29</v>
      </c>
      <c r="Q27" s="1" t="s">
        <v>31</v>
      </c>
    </row>
    <row r="28" spans="1:17" ht="12.75" customHeight="1" x14ac:dyDescent="0.2">
      <c r="A28" s="1" t="s">
        <v>92</v>
      </c>
      <c r="B28" s="1" t="s">
        <v>93</v>
      </c>
      <c r="C28" s="1" t="s">
        <v>24</v>
      </c>
      <c r="D28" s="1" t="s">
        <v>25</v>
      </c>
      <c r="E28" s="3">
        <v>249</v>
      </c>
      <c r="F28" s="3">
        <v>259</v>
      </c>
      <c r="G28" s="4">
        <v>4</v>
      </c>
      <c r="H28" s="3">
        <v>0</v>
      </c>
      <c r="I28" s="3">
        <v>249</v>
      </c>
      <c r="J28" s="5">
        <v>100</v>
      </c>
      <c r="K28" s="1" t="s">
        <v>26</v>
      </c>
      <c r="L28" s="1" t="s">
        <v>27</v>
      </c>
      <c r="M28" s="1" t="s">
        <v>28</v>
      </c>
      <c r="N28" s="1" t="s">
        <v>29</v>
      </c>
      <c r="O28" s="1" t="s">
        <v>94</v>
      </c>
      <c r="P28" s="1" t="s">
        <v>29</v>
      </c>
      <c r="Q28" s="1" t="s">
        <v>31</v>
      </c>
    </row>
    <row r="29" spans="1:17" ht="12.75" customHeight="1" x14ac:dyDescent="0.2">
      <c r="A29" s="1" t="s">
        <v>95</v>
      </c>
      <c r="B29" s="1" t="s">
        <v>96</v>
      </c>
      <c r="C29" s="1" t="s">
        <v>24</v>
      </c>
      <c r="D29" s="1" t="s">
        <v>25</v>
      </c>
      <c r="E29" s="3">
        <v>149</v>
      </c>
      <c r="F29" s="3">
        <v>155</v>
      </c>
      <c r="G29" s="4">
        <v>4</v>
      </c>
      <c r="H29" s="3">
        <v>0</v>
      </c>
      <c r="I29" s="3">
        <v>149</v>
      </c>
      <c r="J29" s="5">
        <v>100</v>
      </c>
      <c r="K29" s="1" t="s">
        <v>26</v>
      </c>
      <c r="L29" s="1" t="s">
        <v>27</v>
      </c>
      <c r="M29" s="1" t="s">
        <v>28</v>
      </c>
      <c r="N29" s="1" t="s">
        <v>29</v>
      </c>
      <c r="O29" s="1" t="s">
        <v>97</v>
      </c>
      <c r="P29" s="1" t="s">
        <v>29</v>
      </c>
      <c r="Q29" s="1" t="s">
        <v>31</v>
      </c>
    </row>
    <row r="30" spans="1:17" ht="12.75" customHeight="1" x14ac:dyDescent="0.2">
      <c r="A30" s="1" t="s">
        <v>98</v>
      </c>
      <c r="B30" s="1" t="s">
        <v>99</v>
      </c>
      <c r="C30" s="1" t="s">
        <v>24</v>
      </c>
      <c r="D30" s="1" t="s">
        <v>25</v>
      </c>
      <c r="E30" s="3">
        <v>799</v>
      </c>
      <c r="F30" s="3">
        <v>831</v>
      </c>
      <c r="G30" s="4">
        <v>4</v>
      </c>
      <c r="H30" s="3">
        <v>0</v>
      </c>
      <c r="I30" s="3">
        <v>799</v>
      </c>
      <c r="J30" s="5">
        <v>100</v>
      </c>
      <c r="K30" s="1" t="s">
        <v>26</v>
      </c>
      <c r="L30" s="1" t="s">
        <v>27</v>
      </c>
      <c r="M30" s="1" t="s">
        <v>28</v>
      </c>
      <c r="N30" s="1" t="s">
        <v>29</v>
      </c>
      <c r="O30" s="1" t="s">
        <v>89</v>
      </c>
      <c r="P30" s="1" t="s">
        <v>29</v>
      </c>
      <c r="Q30" s="1" t="s">
        <v>31</v>
      </c>
    </row>
    <row r="31" spans="1:17" ht="12.75" customHeight="1" x14ac:dyDescent="0.2">
      <c r="A31" s="1" t="s">
        <v>100</v>
      </c>
      <c r="B31" s="1" t="s">
        <v>101</v>
      </c>
      <c r="C31" s="1" t="s">
        <v>24</v>
      </c>
      <c r="D31" s="1" t="s">
        <v>25</v>
      </c>
      <c r="E31" s="3">
        <v>799</v>
      </c>
      <c r="F31" s="3">
        <v>831</v>
      </c>
      <c r="G31" s="4">
        <v>4</v>
      </c>
      <c r="H31" s="3">
        <v>0</v>
      </c>
      <c r="I31" s="3">
        <v>799</v>
      </c>
      <c r="J31" s="5">
        <v>100</v>
      </c>
      <c r="K31" s="1" t="s">
        <v>26</v>
      </c>
      <c r="L31" s="1" t="s">
        <v>27</v>
      </c>
      <c r="M31" s="1" t="s">
        <v>28</v>
      </c>
      <c r="N31" s="1" t="s">
        <v>29</v>
      </c>
      <c r="O31" s="1" t="s">
        <v>89</v>
      </c>
      <c r="P31" s="1" t="s">
        <v>29</v>
      </c>
      <c r="Q31" s="1" t="s">
        <v>31</v>
      </c>
    </row>
    <row r="32" spans="1:17" ht="12.75" customHeight="1" x14ac:dyDescent="0.2">
      <c r="A32" s="1" t="s">
        <v>102</v>
      </c>
      <c r="B32" s="1" t="s">
        <v>103</v>
      </c>
      <c r="C32" s="1" t="s">
        <v>24</v>
      </c>
      <c r="D32" s="1" t="s">
        <v>25</v>
      </c>
      <c r="E32" s="3">
        <v>449</v>
      </c>
      <c r="F32" s="3">
        <v>467</v>
      </c>
      <c r="G32" s="4">
        <v>4</v>
      </c>
      <c r="H32" s="3">
        <v>0</v>
      </c>
      <c r="I32" s="3">
        <v>449</v>
      </c>
      <c r="J32" s="5">
        <v>100</v>
      </c>
      <c r="K32" s="1" t="s">
        <v>26</v>
      </c>
      <c r="L32" s="1" t="s">
        <v>27</v>
      </c>
      <c r="M32" s="1" t="s">
        <v>28</v>
      </c>
      <c r="N32" s="1" t="s">
        <v>29</v>
      </c>
      <c r="O32" s="1" t="s">
        <v>94</v>
      </c>
      <c r="P32" s="1" t="s">
        <v>29</v>
      </c>
      <c r="Q32" s="1" t="s">
        <v>31</v>
      </c>
    </row>
    <row r="33" spans="1:17" ht="12.75" customHeight="1" x14ac:dyDescent="0.2">
      <c r="A33" s="1" t="s">
        <v>104</v>
      </c>
      <c r="B33" s="8" t="s">
        <v>105</v>
      </c>
      <c r="C33" s="1" t="s">
        <v>24</v>
      </c>
      <c r="D33" s="1" t="s">
        <v>25</v>
      </c>
      <c r="E33" s="3">
        <v>269</v>
      </c>
      <c r="F33" s="3">
        <v>280</v>
      </c>
      <c r="G33" s="4">
        <v>4</v>
      </c>
      <c r="H33" s="3">
        <v>0</v>
      </c>
      <c r="I33" s="3">
        <v>269</v>
      </c>
      <c r="J33" s="5">
        <v>100</v>
      </c>
      <c r="K33" s="1" t="s">
        <v>26</v>
      </c>
      <c r="L33" s="1" t="s">
        <v>27</v>
      </c>
      <c r="M33" s="1" t="s">
        <v>28</v>
      </c>
      <c r="N33" s="1" t="s">
        <v>29</v>
      </c>
      <c r="O33" s="1" t="s">
        <v>97</v>
      </c>
      <c r="P33" s="1" t="s">
        <v>29</v>
      </c>
      <c r="Q33" s="1" t="s">
        <v>31</v>
      </c>
    </row>
    <row r="34" spans="1:17" ht="12.75" customHeight="1" x14ac:dyDescent="0.2">
      <c r="A34" s="1" t="s">
        <v>106</v>
      </c>
      <c r="B34" s="1" t="s">
        <v>107</v>
      </c>
      <c r="C34" s="1" t="s">
        <v>24</v>
      </c>
      <c r="D34" s="1" t="s">
        <v>25</v>
      </c>
      <c r="E34" s="3">
        <v>1349</v>
      </c>
      <c r="F34" s="3">
        <v>1403</v>
      </c>
      <c r="G34" s="4">
        <v>4</v>
      </c>
      <c r="H34" s="3">
        <v>0</v>
      </c>
      <c r="I34" s="3">
        <v>1349</v>
      </c>
      <c r="J34" s="5">
        <v>100</v>
      </c>
      <c r="K34" s="1" t="s">
        <v>26</v>
      </c>
      <c r="L34" s="1" t="s">
        <v>27</v>
      </c>
      <c r="M34" s="1" t="s">
        <v>28</v>
      </c>
      <c r="N34" s="1" t="s">
        <v>29</v>
      </c>
      <c r="O34" s="1" t="s">
        <v>89</v>
      </c>
      <c r="P34" s="1" t="s">
        <v>29</v>
      </c>
      <c r="Q34" s="1" t="s">
        <v>31</v>
      </c>
    </row>
    <row r="35" spans="1:17" ht="12.75" customHeight="1" x14ac:dyDescent="0.2">
      <c r="A35" s="1" t="s">
        <v>108</v>
      </c>
      <c r="B35" s="1" t="s">
        <v>109</v>
      </c>
      <c r="C35" s="1" t="s">
        <v>24</v>
      </c>
      <c r="D35" s="1" t="s">
        <v>25</v>
      </c>
      <c r="E35" s="3">
        <v>1349</v>
      </c>
      <c r="F35" s="3">
        <v>1403</v>
      </c>
      <c r="G35" s="4">
        <v>4</v>
      </c>
      <c r="H35" s="3">
        <v>0</v>
      </c>
      <c r="I35" s="3">
        <v>1349</v>
      </c>
      <c r="J35" s="5">
        <v>100</v>
      </c>
      <c r="K35" s="1" t="s">
        <v>26</v>
      </c>
      <c r="L35" s="1" t="s">
        <v>27</v>
      </c>
      <c r="M35" s="1" t="s">
        <v>28</v>
      </c>
      <c r="N35" s="1" t="s">
        <v>29</v>
      </c>
      <c r="O35" s="1" t="s">
        <v>89</v>
      </c>
      <c r="P35" s="1" t="s">
        <v>29</v>
      </c>
      <c r="Q35" s="1" t="s">
        <v>31</v>
      </c>
    </row>
    <row r="36" spans="1:17" ht="12.75" customHeight="1" x14ac:dyDescent="0.2">
      <c r="A36" s="1" t="s">
        <v>110</v>
      </c>
      <c r="B36" s="1" t="s">
        <v>111</v>
      </c>
      <c r="C36" s="1" t="s">
        <v>24</v>
      </c>
      <c r="D36" s="1" t="s">
        <v>25</v>
      </c>
      <c r="E36" s="3">
        <v>799</v>
      </c>
      <c r="F36" s="3">
        <v>831</v>
      </c>
      <c r="G36" s="4">
        <v>4</v>
      </c>
      <c r="H36" s="3">
        <v>0</v>
      </c>
      <c r="I36" s="3">
        <v>799</v>
      </c>
      <c r="J36" s="5">
        <v>100</v>
      </c>
      <c r="K36" s="1" t="s">
        <v>26</v>
      </c>
      <c r="L36" s="1" t="s">
        <v>27</v>
      </c>
      <c r="M36" s="1" t="s">
        <v>28</v>
      </c>
      <c r="N36" s="1" t="s">
        <v>29</v>
      </c>
      <c r="O36" s="1" t="s">
        <v>94</v>
      </c>
      <c r="P36" s="1" t="s">
        <v>29</v>
      </c>
      <c r="Q36" s="1" t="s">
        <v>31</v>
      </c>
    </row>
    <row r="37" spans="1:17" ht="12.75" customHeight="1" x14ac:dyDescent="0.2">
      <c r="A37" s="1" t="s">
        <v>112</v>
      </c>
      <c r="B37" s="1" t="s">
        <v>113</v>
      </c>
      <c r="C37" s="1" t="s">
        <v>24</v>
      </c>
      <c r="D37" s="1" t="s">
        <v>25</v>
      </c>
      <c r="E37" s="3">
        <v>479</v>
      </c>
      <c r="F37" s="3">
        <v>498</v>
      </c>
      <c r="G37" s="4">
        <v>4</v>
      </c>
      <c r="H37" s="3">
        <v>0</v>
      </c>
      <c r="I37" s="3">
        <v>479</v>
      </c>
      <c r="J37" s="5">
        <v>100</v>
      </c>
      <c r="K37" s="1" t="s">
        <v>26</v>
      </c>
      <c r="L37" s="1" t="s">
        <v>27</v>
      </c>
      <c r="M37" s="1" t="s">
        <v>28</v>
      </c>
      <c r="N37" s="1" t="s">
        <v>29</v>
      </c>
      <c r="O37" s="1" t="s">
        <v>97</v>
      </c>
      <c r="P37" s="1" t="s">
        <v>29</v>
      </c>
      <c r="Q37" s="1" t="s">
        <v>31</v>
      </c>
    </row>
    <row r="38" spans="1:17" ht="12.75" customHeight="1" x14ac:dyDescent="0.2">
      <c r="A38" s="1" t="s">
        <v>114</v>
      </c>
      <c r="B38" s="1" t="s">
        <v>115</v>
      </c>
      <c r="C38" s="1" t="s">
        <v>24</v>
      </c>
      <c r="D38" s="1" t="s">
        <v>25</v>
      </c>
      <c r="E38" s="3">
        <v>755.25</v>
      </c>
      <c r="F38" s="3">
        <v>0</v>
      </c>
      <c r="G38" s="4">
        <v>0</v>
      </c>
      <c r="H38" s="3">
        <v>0</v>
      </c>
      <c r="I38" s="3">
        <v>755.25</v>
      </c>
      <c r="J38" s="5">
        <v>100</v>
      </c>
      <c r="K38" s="1" t="s">
        <v>26</v>
      </c>
      <c r="L38" s="1" t="s">
        <v>27</v>
      </c>
      <c r="M38" s="1" t="s">
        <v>28</v>
      </c>
      <c r="N38" s="1" t="s">
        <v>116</v>
      </c>
      <c r="O38" s="1" t="s">
        <v>117</v>
      </c>
      <c r="P38" s="1" t="s">
        <v>116</v>
      </c>
      <c r="Q38" s="1" t="s">
        <v>31</v>
      </c>
    </row>
    <row r="39" spans="1:17" ht="12.75" customHeight="1" x14ac:dyDescent="0.2">
      <c r="A39" s="1" t="s">
        <v>118</v>
      </c>
      <c r="B39" s="1" t="s">
        <v>119</v>
      </c>
      <c r="C39" s="1" t="s">
        <v>24</v>
      </c>
      <c r="D39" s="1" t="s">
        <v>25</v>
      </c>
      <c r="E39" s="3">
        <v>945.25</v>
      </c>
      <c r="F39" s="3">
        <v>0</v>
      </c>
      <c r="G39" s="4">
        <v>0</v>
      </c>
      <c r="H39" s="3">
        <v>0</v>
      </c>
      <c r="I39" s="3">
        <v>945.25</v>
      </c>
      <c r="J39" s="5">
        <v>100</v>
      </c>
      <c r="K39" s="1" t="s">
        <v>26</v>
      </c>
      <c r="L39" s="1" t="s">
        <v>27</v>
      </c>
      <c r="M39" s="1" t="s">
        <v>28</v>
      </c>
      <c r="N39" s="1" t="s">
        <v>116</v>
      </c>
      <c r="O39" s="1" t="s">
        <v>117</v>
      </c>
      <c r="P39" s="1" t="s">
        <v>116</v>
      </c>
      <c r="Q39" s="1" t="s">
        <v>31</v>
      </c>
    </row>
    <row r="40" spans="1:17" ht="12.75" customHeight="1" x14ac:dyDescent="0.2">
      <c r="A40" s="1" t="s">
        <v>120</v>
      </c>
      <c r="B40" s="1" t="s">
        <v>121</v>
      </c>
      <c r="C40" s="1" t="s">
        <v>24</v>
      </c>
      <c r="D40" s="1" t="s">
        <v>25</v>
      </c>
      <c r="E40" s="3">
        <v>489</v>
      </c>
      <c r="F40" s="3">
        <v>509</v>
      </c>
      <c r="G40" s="4">
        <v>4</v>
      </c>
      <c r="H40" s="3">
        <v>0</v>
      </c>
      <c r="I40" s="3">
        <v>489</v>
      </c>
      <c r="J40" s="5">
        <v>100</v>
      </c>
      <c r="K40" s="1" t="s">
        <v>26</v>
      </c>
      <c r="L40" s="1" t="s">
        <v>27</v>
      </c>
      <c r="M40" s="1" t="s">
        <v>28</v>
      </c>
      <c r="N40" s="1" t="s">
        <v>29</v>
      </c>
      <c r="O40" s="1" t="s">
        <v>89</v>
      </c>
      <c r="P40" s="1" t="s">
        <v>29</v>
      </c>
      <c r="Q40" s="1" t="s">
        <v>31</v>
      </c>
    </row>
    <row r="41" spans="1:17" ht="12.75" customHeight="1" x14ac:dyDescent="0.2">
      <c r="A41" s="1" t="s">
        <v>122</v>
      </c>
      <c r="B41" s="1" t="s">
        <v>123</v>
      </c>
      <c r="C41" s="1" t="s">
        <v>24</v>
      </c>
      <c r="D41" s="1" t="s">
        <v>25</v>
      </c>
      <c r="E41" s="3">
        <v>489</v>
      </c>
      <c r="F41" s="3">
        <v>509</v>
      </c>
      <c r="G41" s="4">
        <v>4</v>
      </c>
      <c r="H41" s="3">
        <v>0</v>
      </c>
      <c r="I41" s="3">
        <v>489</v>
      </c>
      <c r="J41" s="5">
        <v>100</v>
      </c>
      <c r="K41" s="1" t="s">
        <v>26</v>
      </c>
      <c r="L41" s="1" t="s">
        <v>27</v>
      </c>
      <c r="M41" s="1" t="s">
        <v>28</v>
      </c>
      <c r="N41" s="1" t="s">
        <v>29</v>
      </c>
      <c r="O41" s="1" t="s">
        <v>89</v>
      </c>
      <c r="P41" s="1" t="s">
        <v>29</v>
      </c>
      <c r="Q41" s="1" t="s">
        <v>31</v>
      </c>
    </row>
    <row r="42" spans="1:17" ht="12.75" customHeight="1" x14ac:dyDescent="0.2">
      <c r="A42" s="1" t="s">
        <v>124</v>
      </c>
      <c r="B42" s="1" t="s">
        <v>125</v>
      </c>
      <c r="C42" s="1" t="s">
        <v>24</v>
      </c>
      <c r="D42" s="1" t="s">
        <v>25</v>
      </c>
      <c r="E42" s="3">
        <v>875</v>
      </c>
      <c r="F42" s="3">
        <v>910</v>
      </c>
      <c r="G42" s="4">
        <v>4</v>
      </c>
      <c r="H42" s="3">
        <v>0</v>
      </c>
      <c r="I42" s="3">
        <v>875</v>
      </c>
      <c r="J42" s="5">
        <v>100</v>
      </c>
      <c r="K42" s="1" t="s">
        <v>26</v>
      </c>
      <c r="L42" s="1" t="s">
        <v>27</v>
      </c>
      <c r="M42" s="1" t="s">
        <v>28</v>
      </c>
      <c r="N42" s="1" t="s">
        <v>29</v>
      </c>
      <c r="O42" s="1" t="s">
        <v>89</v>
      </c>
      <c r="P42" s="1" t="s">
        <v>29</v>
      </c>
      <c r="Q42" s="1" t="s">
        <v>31</v>
      </c>
    </row>
    <row r="43" spans="1:17" ht="12.75" customHeight="1" x14ac:dyDescent="0.2">
      <c r="A43" s="1" t="s">
        <v>126</v>
      </c>
      <c r="B43" s="1" t="s">
        <v>127</v>
      </c>
      <c r="C43" s="1" t="s">
        <v>24</v>
      </c>
      <c r="D43" s="1" t="s">
        <v>25</v>
      </c>
      <c r="E43" s="3">
        <v>875</v>
      </c>
      <c r="F43" s="3">
        <v>910</v>
      </c>
      <c r="G43" s="4">
        <v>4</v>
      </c>
      <c r="H43" s="3">
        <v>0</v>
      </c>
      <c r="I43" s="3">
        <v>875</v>
      </c>
      <c r="J43" s="5">
        <v>100</v>
      </c>
      <c r="K43" s="1" t="s">
        <v>26</v>
      </c>
      <c r="L43" s="1" t="s">
        <v>27</v>
      </c>
      <c r="M43" s="1" t="s">
        <v>28</v>
      </c>
      <c r="N43" s="1" t="s">
        <v>29</v>
      </c>
      <c r="O43" s="1" t="s">
        <v>89</v>
      </c>
      <c r="P43" s="1" t="s">
        <v>29</v>
      </c>
      <c r="Q43" s="1" t="s">
        <v>31</v>
      </c>
    </row>
    <row r="44" spans="1:17" ht="12.75" customHeight="1" x14ac:dyDescent="0.2">
      <c r="A44" s="1" t="s">
        <v>128</v>
      </c>
      <c r="B44" s="1" t="s">
        <v>129</v>
      </c>
      <c r="C44" s="1" t="s">
        <v>24</v>
      </c>
      <c r="D44" s="1" t="s">
        <v>25</v>
      </c>
      <c r="E44" s="3">
        <v>1499</v>
      </c>
      <c r="F44" s="3">
        <v>1559</v>
      </c>
      <c r="G44" s="4">
        <v>4</v>
      </c>
      <c r="H44" s="3">
        <v>0</v>
      </c>
      <c r="I44" s="3">
        <v>1499</v>
      </c>
      <c r="J44" s="5">
        <v>100</v>
      </c>
      <c r="K44" s="1" t="s">
        <v>26</v>
      </c>
      <c r="L44" s="1" t="s">
        <v>27</v>
      </c>
      <c r="M44" s="1" t="s">
        <v>28</v>
      </c>
      <c r="N44" s="1" t="s">
        <v>29</v>
      </c>
      <c r="O44" s="1" t="s">
        <v>89</v>
      </c>
      <c r="P44" s="1" t="s">
        <v>29</v>
      </c>
      <c r="Q44" s="1" t="s">
        <v>31</v>
      </c>
    </row>
    <row r="45" spans="1:17" ht="12.75" customHeight="1" x14ac:dyDescent="0.2">
      <c r="A45" s="1" t="s">
        <v>130</v>
      </c>
      <c r="B45" s="1" t="s">
        <v>131</v>
      </c>
      <c r="C45" s="1" t="s">
        <v>24</v>
      </c>
      <c r="D45" s="1" t="s">
        <v>25</v>
      </c>
      <c r="E45" s="3">
        <v>1499</v>
      </c>
      <c r="F45" s="3">
        <v>1559</v>
      </c>
      <c r="G45" s="4">
        <v>4</v>
      </c>
      <c r="H45" s="3">
        <v>0</v>
      </c>
      <c r="I45" s="3">
        <v>1499</v>
      </c>
      <c r="J45" s="5">
        <v>100</v>
      </c>
      <c r="K45" s="1" t="s">
        <v>26</v>
      </c>
      <c r="L45" s="1" t="s">
        <v>27</v>
      </c>
      <c r="M45" s="1" t="s">
        <v>28</v>
      </c>
      <c r="N45" s="1" t="s">
        <v>29</v>
      </c>
      <c r="O45" s="1" t="s">
        <v>89</v>
      </c>
      <c r="P45" s="1" t="s">
        <v>29</v>
      </c>
      <c r="Q45" s="1" t="s">
        <v>31</v>
      </c>
    </row>
    <row r="46" spans="1:17" ht="12.75" hidden="1" customHeight="1" x14ac:dyDescent="0.2">
      <c r="A46" s="1" t="s">
        <v>132</v>
      </c>
      <c r="B46" s="1" t="s">
        <v>133</v>
      </c>
      <c r="C46" s="1" t="s">
        <v>24</v>
      </c>
      <c r="D46" s="1" t="s">
        <v>25</v>
      </c>
      <c r="E46" s="3">
        <v>1495</v>
      </c>
      <c r="F46" s="3">
        <v>2343</v>
      </c>
      <c r="G46" s="4">
        <v>36</v>
      </c>
      <c r="H46" s="3">
        <v>549.53638999999998</v>
      </c>
      <c r="I46" s="3">
        <v>945.46361000000002</v>
      </c>
      <c r="J46" s="5">
        <v>63.241713043478299</v>
      </c>
      <c r="K46" s="1" t="s">
        <v>26</v>
      </c>
      <c r="L46" s="1" t="s">
        <v>27</v>
      </c>
      <c r="M46" s="1" t="s">
        <v>134</v>
      </c>
      <c r="N46" s="1" t="s">
        <v>29</v>
      </c>
      <c r="O46" s="1" t="s">
        <v>135</v>
      </c>
      <c r="P46" s="1" t="s">
        <v>29</v>
      </c>
      <c r="Q46" s="1" t="s">
        <v>31</v>
      </c>
    </row>
    <row r="47" spans="1:17" ht="12.75" hidden="1" customHeight="1" x14ac:dyDescent="0.2">
      <c r="A47" s="1" t="s">
        <v>136</v>
      </c>
      <c r="B47" s="1" t="s">
        <v>137</v>
      </c>
      <c r="C47" s="1" t="s">
        <v>24</v>
      </c>
      <c r="D47" s="1" t="s">
        <v>25</v>
      </c>
      <c r="E47" s="3">
        <v>1645</v>
      </c>
      <c r="F47" s="3">
        <v>2481</v>
      </c>
      <c r="G47" s="4">
        <v>34</v>
      </c>
      <c r="H47" s="3">
        <v>603.59279000000004</v>
      </c>
      <c r="I47" s="3">
        <v>1041.4072100000001</v>
      </c>
      <c r="J47" s="5">
        <v>63.307429179331301</v>
      </c>
      <c r="K47" s="1" t="s">
        <v>26</v>
      </c>
      <c r="L47" s="1" t="s">
        <v>27</v>
      </c>
      <c r="M47" s="1" t="s">
        <v>134</v>
      </c>
      <c r="N47" s="1" t="s">
        <v>29</v>
      </c>
      <c r="O47" s="1" t="s">
        <v>135</v>
      </c>
      <c r="P47" s="1" t="s">
        <v>29</v>
      </c>
      <c r="Q47" s="1" t="s">
        <v>31</v>
      </c>
    </row>
    <row r="48" spans="1:17" ht="12.75" hidden="1" customHeight="1" x14ac:dyDescent="0.2">
      <c r="A48" s="1" t="s">
        <v>138</v>
      </c>
      <c r="B48" s="1" t="s">
        <v>139</v>
      </c>
      <c r="C48" s="1" t="s">
        <v>24</v>
      </c>
      <c r="D48" s="1" t="s">
        <v>25</v>
      </c>
      <c r="E48" s="3">
        <v>1495</v>
      </c>
      <c r="F48" s="3">
        <v>2343</v>
      </c>
      <c r="G48" s="4">
        <v>36</v>
      </c>
      <c r="H48" s="3">
        <v>554.41558999999995</v>
      </c>
      <c r="I48" s="3">
        <v>940.58441000000005</v>
      </c>
      <c r="J48" s="5">
        <v>62.9153451505017</v>
      </c>
      <c r="K48" s="1" t="s">
        <v>26</v>
      </c>
      <c r="L48" s="1" t="s">
        <v>27</v>
      </c>
      <c r="M48" s="1" t="s">
        <v>134</v>
      </c>
      <c r="N48" s="1" t="s">
        <v>29</v>
      </c>
      <c r="O48" s="1" t="s">
        <v>135</v>
      </c>
      <c r="P48" s="1" t="s">
        <v>29</v>
      </c>
      <c r="Q48" s="1" t="s">
        <v>31</v>
      </c>
    </row>
    <row r="49" spans="1:17" ht="12.75" hidden="1" customHeight="1" x14ac:dyDescent="0.2">
      <c r="A49" s="1" t="s">
        <v>140</v>
      </c>
      <c r="B49" s="1" t="s">
        <v>141</v>
      </c>
      <c r="C49" s="1" t="s">
        <v>24</v>
      </c>
      <c r="D49" s="1" t="s">
        <v>25</v>
      </c>
      <c r="E49" s="3">
        <v>1645</v>
      </c>
      <c r="F49" s="3">
        <v>2481</v>
      </c>
      <c r="G49" s="4">
        <v>34</v>
      </c>
      <c r="H49" s="3">
        <v>608.47199000000001</v>
      </c>
      <c r="I49" s="3">
        <v>1036.52801</v>
      </c>
      <c r="J49" s="5">
        <v>63.010821276595799</v>
      </c>
      <c r="K49" s="1" t="s">
        <v>26</v>
      </c>
      <c r="L49" s="1" t="s">
        <v>27</v>
      </c>
      <c r="M49" s="1" t="s">
        <v>134</v>
      </c>
      <c r="N49" s="1" t="s">
        <v>29</v>
      </c>
      <c r="O49" s="1" t="s">
        <v>135</v>
      </c>
      <c r="P49" s="1" t="s">
        <v>29</v>
      </c>
      <c r="Q49" s="1" t="s">
        <v>31</v>
      </c>
    </row>
    <row r="50" spans="1:17" ht="12.75" hidden="1" customHeight="1" x14ac:dyDescent="0.2">
      <c r="A50" s="1" t="s">
        <v>142</v>
      </c>
      <c r="B50" s="1" t="s">
        <v>143</v>
      </c>
      <c r="C50" s="1" t="s">
        <v>24</v>
      </c>
      <c r="D50" s="1" t="s">
        <v>25</v>
      </c>
      <c r="E50" s="3">
        <v>1495</v>
      </c>
      <c r="F50" s="3">
        <v>2343</v>
      </c>
      <c r="G50" s="4">
        <v>36</v>
      </c>
      <c r="H50" s="3">
        <v>552.31839000000002</v>
      </c>
      <c r="I50" s="3">
        <v>942.68160999999998</v>
      </c>
      <c r="J50" s="5">
        <v>63.055626086956501</v>
      </c>
      <c r="K50" s="1" t="s">
        <v>26</v>
      </c>
      <c r="L50" s="1" t="s">
        <v>27</v>
      </c>
      <c r="M50" s="1" t="s">
        <v>134</v>
      </c>
      <c r="N50" s="1" t="s">
        <v>29</v>
      </c>
      <c r="O50" s="1" t="s">
        <v>144</v>
      </c>
      <c r="P50" s="1" t="s">
        <v>29</v>
      </c>
      <c r="Q50" s="1" t="s">
        <v>31</v>
      </c>
    </row>
    <row r="51" spans="1:17" ht="12.75" hidden="1" customHeight="1" x14ac:dyDescent="0.2">
      <c r="A51" s="1" t="s">
        <v>145</v>
      </c>
      <c r="B51" s="1" t="s">
        <v>146</v>
      </c>
      <c r="C51" s="1" t="s">
        <v>24</v>
      </c>
      <c r="D51" s="1" t="s">
        <v>25</v>
      </c>
      <c r="E51" s="3">
        <v>1645</v>
      </c>
      <c r="F51" s="3">
        <v>2481</v>
      </c>
      <c r="G51" s="4">
        <v>34</v>
      </c>
      <c r="H51" s="3">
        <v>606.37478999999996</v>
      </c>
      <c r="I51" s="3">
        <v>1038.6252099999999</v>
      </c>
      <c r="J51" s="5">
        <v>63.138310638297902</v>
      </c>
      <c r="K51" s="1" t="s">
        <v>26</v>
      </c>
      <c r="L51" s="1" t="s">
        <v>27</v>
      </c>
      <c r="M51" s="1" t="s">
        <v>134</v>
      </c>
      <c r="N51" s="1" t="s">
        <v>29</v>
      </c>
      <c r="O51" s="1" t="s">
        <v>144</v>
      </c>
      <c r="P51" s="1" t="s">
        <v>29</v>
      </c>
      <c r="Q51" s="1" t="s">
        <v>31</v>
      </c>
    </row>
    <row r="52" spans="1:17" ht="12.75" hidden="1" customHeight="1" x14ac:dyDescent="0.2">
      <c r="A52" s="1" t="s">
        <v>147</v>
      </c>
      <c r="B52" s="1" t="s">
        <v>148</v>
      </c>
      <c r="C52" s="1" t="s">
        <v>24</v>
      </c>
      <c r="D52" s="1" t="s">
        <v>25</v>
      </c>
      <c r="E52" s="3">
        <v>1495</v>
      </c>
      <c r="F52" s="3">
        <v>2343</v>
      </c>
      <c r="G52" s="4">
        <v>36</v>
      </c>
      <c r="H52" s="3">
        <v>557.19758999999999</v>
      </c>
      <c r="I52" s="3">
        <v>937.80241000000001</v>
      </c>
      <c r="J52" s="5">
        <v>62.729258193980002</v>
      </c>
      <c r="K52" s="1" t="s">
        <v>26</v>
      </c>
      <c r="L52" s="1" t="s">
        <v>27</v>
      </c>
      <c r="M52" s="1" t="s">
        <v>134</v>
      </c>
      <c r="N52" s="1" t="s">
        <v>29</v>
      </c>
      <c r="O52" s="1" t="s">
        <v>144</v>
      </c>
      <c r="P52" s="1" t="s">
        <v>29</v>
      </c>
      <c r="Q52" s="1" t="s">
        <v>31</v>
      </c>
    </row>
    <row r="53" spans="1:17" ht="12.75" hidden="1" customHeight="1" x14ac:dyDescent="0.2">
      <c r="A53" s="1" t="s">
        <v>149</v>
      </c>
      <c r="B53" s="1" t="s">
        <v>150</v>
      </c>
      <c r="C53" s="1" t="s">
        <v>24</v>
      </c>
      <c r="D53" s="1" t="s">
        <v>25</v>
      </c>
      <c r="E53" s="3">
        <v>1645</v>
      </c>
      <c r="F53" s="3">
        <v>2481</v>
      </c>
      <c r="G53" s="4">
        <v>34</v>
      </c>
      <c r="H53" s="3">
        <v>611.25399000000004</v>
      </c>
      <c r="I53" s="3">
        <v>1033.7460100000001</v>
      </c>
      <c r="J53" s="5">
        <v>62.841702735562301</v>
      </c>
      <c r="K53" s="1" t="s">
        <v>26</v>
      </c>
      <c r="L53" s="1" t="s">
        <v>27</v>
      </c>
      <c r="M53" s="1" t="s">
        <v>134</v>
      </c>
      <c r="N53" s="1" t="s">
        <v>29</v>
      </c>
      <c r="O53" s="1" t="s">
        <v>144</v>
      </c>
      <c r="P53" s="1" t="s">
        <v>29</v>
      </c>
      <c r="Q53" s="1" t="s">
        <v>31</v>
      </c>
    </row>
    <row r="54" spans="1:17" ht="12.75" hidden="1" customHeight="1" x14ac:dyDescent="0.2">
      <c r="A54" s="1" t="s">
        <v>151</v>
      </c>
      <c r="B54" s="1" t="s">
        <v>152</v>
      </c>
      <c r="C54" s="1" t="s">
        <v>24</v>
      </c>
      <c r="D54" s="1" t="s">
        <v>25</v>
      </c>
      <c r="E54" s="3">
        <v>48.8</v>
      </c>
      <c r="F54" s="3">
        <v>66</v>
      </c>
      <c r="G54" s="4">
        <v>26</v>
      </c>
      <c r="H54" s="3">
        <v>9.5443999999999996</v>
      </c>
      <c r="I54" s="3">
        <v>39.255600000000001</v>
      </c>
      <c r="J54" s="5">
        <v>80.441803278688496</v>
      </c>
      <c r="K54" s="1" t="s">
        <v>26</v>
      </c>
      <c r="L54" s="1" t="s">
        <v>27</v>
      </c>
      <c r="M54" s="1" t="s">
        <v>28</v>
      </c>
      <c r="N54" s="1" t="s">
        <v>29</v>
      </c>
      <c r="O54" s="1" t="s">
        <v>153</v>
      </c>
      <c r="P54" s="1" t="s">
        <v>29</v>
      </c>
      <c r="Q54" s="1" t="s">
        <v>31</v>
      </c>
    </row>
    <row r="55" spans="1:17" ht="12.75" hidden="1" customHeight="1" x14ac:dyDescent="0.2">
      <c r="A55" s="1" t="s">
        <v>154</v>
      </c>
      <c r="B55" s="1" t="s">
        <v>155</v>
      </c>
      <c r="C55" s="1" t="s">
        <v>24</v>
      </c>
      <c r="D55" s="1" t="s">
        <v>25</v>
      </c>
      <c r="E55" s="3">
        <v>316</v>
      </c>
      <c r="F55" s="3">
        <v>427</v>
      </c>
      <c r="G55" s="4">
        <v>26</v>
      </c>
      <c r="H55" s="3">
        <v>62.188400000000001</v>
      </c>
      <c r="I55" s="3">
        <v>253.8116</v>
      </c>
      <c r="J55" s="5">
        <v>80.320126582278505</v>
      </c>
      <c r="K55" s="1" t="s">
        <v>26</v>
      </c>
      <c r="L55" s="1" t="s">
        <v>27</v>
      </c>
      <c r="M55" s="1" t="s">
        <v>28</v>
      </c>
      <c r="N55" s="1" t="s">
        <v>29</v>
      </c>
      <c r="O55" s="1" t="s">
        <v>71</v>
      </c>
      <c r="P55" s="1" t="s">
        <v>29</v>
      </c>
      <c r="Q55" s="1" t="s">
        <v>31</v>
      </c>
    </row>
    <row r="56" spans="1:17" ht="12.75" hidden="1" customHeight="1" x14ac:dyDescent="0.2">
      <c r="A56" s="1" t="s">
        <v>156</v>
      </c>
      <c r="B56" s="1" t="s">
        <v>157</v>
      </c>
      <c r="C56" s="1" t="s">
        <v>24</v>
      </c>
      <c r="D56" s="1" t="s">
        <v>25</v>
      </c>
      <c r="E56" s="3">
        <v>292</v>
      </c>
      <c r="F56" s="3">
        <v>394</v>
      </c>
      <c r="G56" s="4">
        <v>26</v>
      </c>
      <c r="H56" s="3">
        <v>198.27099999999999</v>
      </c>
      <c r="I56" s="3">
        <v>93.728999999999999</v>
      </c>
      <c r="J56" s="5">
        <v>32.0989726027397</v>
      </c>
      <c r="K56" s="1" t="s">
        <v>26</v>
      </c>
      <c r="L56" s="1" t="s">
        <v>27</v>
      </c>
      <c r="M56" s="1" t="s">
        <v>28</v>
      </c>
      <c r="N56" s="1" t="s">
        <v>29</v>
      </c>
      <c r="O56" s="1" t="s">
        <v>38</v>
      </c>
      <c r="P56" s="1" t="s">
        <v>29</v>
      </c>
      <c r="Q56" s="1" t="s">
        <v>31</v>
      </c>
    </row>
    <row r="57" spans="1:17" ht="12.75" hidden="1" customHeight="1" x14ac:dyDescent="0.2">
      <c r="A57" s="1" t="s">
        <v>158</v>
      </c>
      <c r="B57" s="1" t="s">
        <v>159</v>
      </c>
      <c r="C57" s="1" t="s">
        <v>24</v>
      </c>
      <c r="D57" s="1" t="s">
        <v>25</v>
      </c>
      <c r="E57" s="3">
        <v>89.6</v>
      </c>
      <c r="F57" s="3">
        <v>121</v>
      </c>
      <c r="G57" s="4">
        <v>26</v>
      </c>
      <c r="H57" s="3">
        <v>24.406700000000001</v>
      </c>
      <c r="I57" s="3">
        <v>65.193299999999994</v>
      </c>
      <c r="J57" s="5">
        <v>72.760379464285705</v>
      </c>
      <c r="K57" s="1" t="s">
        <v>26</v>
      </c>
      <c r="L57" s="1" t="s">
        <v>27</v>
      </c>
      <c r="M57" s="1" t="s">
        <v>28</v>
      </c>
      <c r="N57" s="1" t="s">
        <v>29</v>
      </c>
      <c r="O57" s="1" t="s">
        <v>35</v>
      </c>
      <c r="P57" s="1" t="s">
        <v>29</v>
      </c>
      <c r="Q57" s="1" t="s">
        <v>31</v>
      </c>
    </row>
    <row r="58" spans="1:17" ht="12.75" hidden="1" customHeight="1" x14ac:dyDescent="0.2">
      <c r="A58" s="1" t="s">
        <v>160</v>
      </c>
      <c r="B58" s="1" t="s">
        <v>161</v>
      </c>
      <c r="C58" s="1" t="s">
        <v>24</v>
      </c>
      <c r="D58" s="1" t="s">
        <v>25</v>
      </c>
      <c r="E58" s="3">
        <v>49.6</v>
      </c>
      <c r="F58" s="3">
        <v>67</v>
      </c>
      <c r="G58" s="4">
        <v>26</v>
      </c>
      <c r="H58" s="3">
        <v>9.7477</v>
      </c>
      <c r="I58" s="3">
        <v>39.8523</v>
      </c>
      <c r="J58" s="5">
        <v>80.347379032258104</v>
      </c>
      <c r="K58" s="1" t="s">
        <v>26</v>
      </c>
      <c r="L58" s="1" t="s">
        <v>27</v>
      </c>
      <c r="M58" s="1" t="s">
        <v>28</v>
      </c>
      <c r="N58" s="1" t="s">
        <v>29</v>
      </c>
      <c r="O58" s="1" t="s">
        <v>35</v>
      </c>
      <c r="P58" s="1" t="s">
        <v>29</v>
      </c>
      <c r="Q58" s="1" t="s">
        <v>31</v>
      </c>
    </row>
    <row r="59" spans="1:17" ht="12.75" hidden="1" customHeight="1" x14ac:dyDescent="0.2">
      <c r="A59" s="1" t="s">
        <v>162</v>
      </c>
      <c r="B59" s="1" t="s">
        <v>163</v>
      </c>
      <c r="C59" s="1" t="s">
        <v>24</v>
      </c>
      <c r="D59" s="1" t="s">
        <v>25</v>
      </c>
      <c r="E59" s="3">
        <v>55.2</v>
      </c>
      <c r="F59" s="3">
        <v>75</v>
      </c>
      <c r="G59" s="4">
        <v>26</v>
      </c>
      <c r="H59" s="3">
        <v>28.675999999999998</v>
      </c>
      <c r="I59" s="3">
        <v>26.524000000000001</v>
      </c>
      <c r="J59" s="5">
        <v>48.050724637681199</v>
      </c>
      <c r="K59" s="1" t="s">
        <v>26</v>
      </c>
      <c r="L59" s="1" t="s">
        <v>27</v>
      </c>
      <c r="M59" s="1" t="s">
        <v>28</v>
      </c>
      <c r="N59" s="1" t="s">
        <v>29</v>
      </c>
      <c r="O59" s="1" t="s">
        <v>68</v>
      </c>
      <c r="P59" s="1" t="s">
        <v>29</v>
      </c>
      <c r="Q59" s="1" t="s">
        <v>31</v>
      </c>
    </row>
    <row r="60" spans="1:17" ht="12.75" hidden="1" customHeight="1" x14ac:dyDescent="0.2">
      <c r="A60" s="1" t="s">
        <v>164</v>
      </c>
      <c r="B60" s="1" t="s">
        <v>165</v>
      </c>
      <c r="C60" s="1" t="s">
        <v>24</v>
      </c>
      <c r="D60" s="1" t="s">
        <v>25</v>
      </c>
      <c r="E60" s="3">
        <v>180</v>
      </c>
      <c r="F60" s="3">
        <v>243</v>
      </c>
      <c r="G60" s="4">
        <v>26</v>
      </c>
      <c r="H60" s="3">
        <v>82.732399999999998</v>
      </c>
      <c r="I60" s="3">
        <v>97.267600000000002</v>
      </c>
      <c r="J60" s="5">
        <v>54.037555555555599</v>
      </c>
      <c r="K60" s="1" t="s">
        <v>26</v>
      </c>
      <c r="L60" s="1" t="s">
        <v>27</v>
      </c>
      <c r="M60" s="1" t="s">
        <v>28</v>
      </c>
      <c r="N60" s="1" t="s">
        <v>29</v>
      </c>
      <c r="O60" s="1" t="s">
        <v>68</v>
      </c>
      <c r="P60" s="1" t="s">
        <v>29</v>
      </c>
      <c r="Q60" s="1" t="s">
        <v>31</v>
      </c>
    </row>
    <row r="61" spans="1:17" ht="12.75" hidden="1" customHeight="1" x14ac:dyDescent="0.2">
      <c r="A61" s="1" t="s">
        <v>166</v>
      </c>
      <c r="B61" s="1" t="s">
        <v>167</v>
      </c>
      <c r="C61" s="1" t="s">
        <v>24</v>
      </c>
      <c r="D61" s="1" t="s">
        <v>25</v>
      </c>
      <c r="E61" s="3">
        <v>81.599999999999994</v>
      </c>
      <c r="F61" s="3">
        <v>110</v>
      </c>
      <c r="G61" s="4">
        <v>26</v>
      </c>
      <c r="H61" s="3">
        <v>44.961399999999998</v>
      </c>
      <c r="I61" s="3">
        <v>36.638599999999997</v>
      </c>
      <c r="J61" s="5">
        <v>44.9002450980392</v>
      </c>
      <c r="K61" s="1" t="s">
        <v>26</v>
      </c>
      <c r="L61" s="1" t="s">
        <v>27</v>
      </c>
      <c r="M61" s="1" t="s">
        <v>28</v>
      </c>
      <c r="N61" s="1" t="s">
        <v>29</v>
      </c>
      <c r="O61" s="1" t="s">
        <v>68</v>
      </c>
      <c r="P61" s="1" t="s">
        <v>29</v>
      </c>
      <c r="Q61" s="1" t="s">
        <v>31</v>
      </c>
    </row>
    <row r="62" spans="1:17" ht="12.75" hidden="1" customHeight="1" x14ac:dyDescent="0.2">
      <c r="A62" s="1" t="s">
        <v>168</v>
      </c>
      <c r="B62" s="1" t="s">
        <v>169</v>
      </c>
      <c r="C62" s="1" t="s">
        <v>24</v>
      </c>
      <c r="D62" s="1" t="s">
        <v>25</v>
      </c>
      <c r="E62" s="3">
        <v>20.8</v>
      </c>
      <c r="F62" s="3">
        <v>27</v>
      </c>
      <c r="G62" s="4">
        <v>23</v>
      </c>
      <c r="H62" s="3">
        <v>11.031700000000001</v>
      </c>
      <c r="I62" s="3">
        <v>9.7683</v>
      </c>
      <c r="J62" s="5">
        <v>46.962980769230803</v>
      </c>
      <c r="K62" s="1" t="s">
        <v>26</v>
      </c>
      <c r="L62" s="1" t="s">
        <v>27</v>
      </c>
      <c r="M62" s="1" t="s">
        <v>28</v>
      </c>
      <c r="N62" s="1" t="s">
        <v>29</v>
      </c>
      <c r="O62" s="1" t="s">
        <v>65</v>
      </c>
      <c r="P62" s="1" t="s">
        <v>29</v>
      </c>
      <c r="Q62" s="1" t="s">
        <v>31</v>
      </c>
    </row>
    <row r="63" spans="1:17" ht="12.75" hidden="1" customHeight="1" x14ac:dyDescent="0.2">
      <c r="A63" s="1" t="s">
        <v>170</v>
      </c>
      <c r="B63" s="1" t="s">
        <v>171</v>
      </c>
      <c r="C63" s="1" t="s">
        <v>24</v>
      </c>
      <c r="D63" s="1" t="s">
        <v>25</v>
      </c>
      <c r="E63" s="3">
        <v>47.2</v>
      </c>
      <c r="F63" s="3">
        <v>61</v>
      </c>
      <c r="G63" s="4">
        <v>23</v>
      </c>
      <c r="H63" s="3">
        <v>34.314900000000002</v>
      </c>
      <c r="I63" s="3">
        <v>12.8851</v>
      </c>
      <c r="J63" s="5">
        <v>27.298940677966101</v>
      </c>
      <c r="K63" s="1" t="s">
        <v>26</v>
      </c>
      <c r="L63" s="1" t="s">
        <v>27</v>
      </c>
      <c r="M63" s="1" t="s">
        <v>28</v>
      </c>
      <c r="N63" s="1" t="s">
        <v>29</v>
      </c>
      <c r="O63" s="1" t="s">
        <v>65</v>
      </c>
      <c r="P63" s="1" t="s">
        <v>29</v>
      </c>
      <c r="Q63" s="1" t="s">
        <v>31</v>
      </c>
    </row>
    <row r="64" spans="1:17" ht="12.75" hidden="1" customHeight="1" x14ac:dyDescent="0.2">
      <c r="A64" s="1" t="s">
        <v>172</v>
      </c>
      <c r="B64" s="1" t="s">
        <v>173</v>
      </c>
      <c r="C64" s="1" t="s">
        <v>24</v>
      </c>
      <c r="D64" s="1" t="s">
        <v>25</v>
      </c>
      <c r="E64" s="3">
        <v>56.8</v>
      </c>
      <c r="F64" s="3">
        <v>74</v>
      </c>
      <c r="G64" s="4">
        <v>23</v>
      </c>
      <c r="H64" s="3">
        <v>11.031700000000001</v>
      </c>
      <c r="I64" s="3">
        <v>45.768300000000004</v>
      </c>
      <c r="J64" s="5">
        <v>80.577992957746503</v>
      </c>
      <c r="K64" s="1" t="s">
        <v>26</v>
      </c>
      <c r="L64" s="1" t="s">
        <v>27</v>
      </c>
      <c r="M64" s="1" t="s">
        <v>28</v>
      </c>
      <c r="N64" s="1" t="s">
        <v>29</v>
      </c>
      <c r="O64" s="1" t="s">
        <v>65</v>
      </c>
      <c r="P64" s="1" t="s">
        <v>29</v>
      </c>
      <c r="Q64" s="1" t="s">
        <v>31</v>
      </c>
    </row>
  </sheetData>
  <autoFilter ref="A2:Q64" xr:uid="{00000000-0001-0000-0000-000000000000}">
    <filterColumn colId="14">
      <filters>
        <filter val="RR_ADVANCED_CSC"/>
        <filter val="RR_ESSENTIAL_CSC"/>
        <filter val="RR_PREFERRED_CSC"/>
        <filter val="RR_RESPONSE_CLASS"/>
      </filters>
    </filterColumn>
  </autoFilter>
  <pageMargins left="0" right="0" top="0" bottom="0" header="0" footer="0"/>
  <pageSetup paperSize="0" scale="0" fitToWidth="0" fitToHeight="0" orientation="landscape"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Pivot Table - Discounts</vt:lpstr>
      <vt:lpstr>WORKING FILE</vt:lpstr>
      <vt:lpstr>PRICE FILE</vt:lpstr>
      <vt:lpstr>CHM NASPO 2017 - Contract No. O</vt:lpstr>
      <vt:lpstr>CHM CARDIAC SCIENCE NASPO CONTR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Crystal Decisions</dc:creator>
  <dc:description>Powered by Crystal</dc:description>
  <cp:lastModifiedBy>Davis, Portia</cp:lastModifiedBy>
  <dcterms:created xsi:type="dcterms:W3CDTF">2022-05-03T15:53:48Z</dcterms:created>
  <dcterms:modified xsi:type="dcterms:W3CDTF">2023-07-06T12:14:39Z</dcterms:modified>
</cp:coreProperties>
</file>