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CYGNET\"/>
    </mc:Choice>
  </mc:AlternateContent>
  <xr:revisionPtr revIDLastSave="0" documentId="13_ncr:1_{79074C1E-4189-42E8-A634-6F83DC523A17}" xr6:coauthVersionLast="47" xr6:coauthVersionMax="47" xr10:uidLastSave="{00000000-0000-0000-0000-000000000000}"/>
  <bookViews>
    <workbookView xWindow="28680" yWindow="2400" windowWidth="29040" windowHeight="15720" firstSheet="4" activeTab="6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state="hidden" r:id="rId3"/>
    <sheet name="LOT 4 - ALLIGARE" sheetId="4" state="hidden" r:id="rId4"/>
    <sheet name="LOT 5 - BREWER" sheetId="5" r:id="rId5"/>
    <sheet name="LOT 6 - CYGNET" sheetId="6" r:id="rId6"/>
    <sheet name=" LOT 7 - SEPRO" sheetId="9" r:id="rId7"/>
    <sheet name="LOT 8 - MISC GEN" sheetId="7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H7" i="4"/>
  <c r="H6" i="4"/>
  <c r="H27" i="4" l="1"/>
  <c r="E9" i="11"/>
  <c r="E14" i="1" l="1"/>
  <c r="E20" i="3"/>
  <c r="H49" i="7"/>
  <c r="H48" i="7"/>
  <c r="H47" i="7"/>
  <c r="H46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61" i="7"/>
  <c r="H60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9" i="7"/>
  <c r="H58" i="7"/>
  <c r="H57" i="7"/>
  <c r="H56" i="7"/>
  <c r="H55" i="7"/>
  <c r="H54" i="7"/>
  <c r="H53" i="7"/>
  <c r="H52" i="7"/>
  <c r="H51" i="7"/>
  <c r="H50" i="7"/>
  <c r="H45" i="7"/>
  <c r="H44" i="7"/>
  <c r="H43" i="7"/>
  <c r="H42" i="7"/>
  <c r="H41" i="7"/>
  <c r="H40" i="7"/>
  <c r="E6" i="11"/>
  <c r="E7" i="11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63" i="7" l="1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<sst xmlns="http://schemas.openxmlformats.org/spreadsheetml/2006/main" count="882" uniqueCount="244">
  <si>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</si>
  <si>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</si>
  <si>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</si>
  <si>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</si>
  <si>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</si>
  <si>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</si>
  <si>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</si>
  <si>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</si>
  <si>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</si>
  <si>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</si>
  <si>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</si>
  <si>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</si>
  <si>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</si>
  <si>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</si>
  <si>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</si>
  <si>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</si>
  <si>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</si>
  <si>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</si>
  <si>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</si>
  <si>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</si>
  <si>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</si>
  <si>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</si>
  <si>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</si>
  <si>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</si>
  <si>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</si>
  <si>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</si>
  <si>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</si>
  <si>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</si>
  <si>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</si>
  <si>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</si>
  <si>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</si>
  <si>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</si>
  <si>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</si>
  <si>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</si>
  <si>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</si>
  <si>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</si>
  <si>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</si>
  <si>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</si>
  <si>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</si>
  <si>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</si>
  <si>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</si>
  <si>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</si>
  <si>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</si>
  <si>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</si>
  <si>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</si>
  <si>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</si>
  <si>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</si>
  <si>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</si>
  <si>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</si>
  <si>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</si>
  <si>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</si>
  <si>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</si>
  <si>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</si>
  <si>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</si>
  <si>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</si>
  <si>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</si>
  <si>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</si>
  <si>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</si>
  <si>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</si>
  <si>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</si>
  <si>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</si>
  <si>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</si>
  <si>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</si>
  <si>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</si>
  <si>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</si>
  <si>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</si>
  <si>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</si>
  <si>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</si>
  <si>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</si>
  <si>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</si>
  <si>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</si>
  <si>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</si>
  <si>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</si>
  <si>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</si>
  <si>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</si>
  <si>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</si>
  <si>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</si>
  <si>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</si>
  <si>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</si>
  <si>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</si>
  <si>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</si>
  <si>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</si>
  <si>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</si>
  <si>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</si>
  <si>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</si>
  <si>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</si>
  <si>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</si>
  <si>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Silenergy</t>
  </si>
  <si>
    <t>Summit 9-10</t>
  </si>
  <si>
    <t>Sun Wet</t>
  </si>
  <si>
    <t>Sunenergy</t>
  </si>
  <si>
    <t>Other</t>
  </si>
  <si>
    <t>Gallons</t>
  </si>
  <si>
    <t>Enter this total bid amount for Alligare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</si>
  <si>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</si>
  <si>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</si>
  <si>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</si>
  <si>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</si>
  <si>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</si>
  <si>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</si>
  <si>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</si>
  <si>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</si>
  <si>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</si>
  <si>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</si>
  <si>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</si>
  <si>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</si>
  <si>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</si>
  <si>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</si>
  <si>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</si>
  <si>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</si>
  <si>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</si>
  <si>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</si>
  <si>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</si>
  <si>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</si>
  <si>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</si>
  <si>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Foresters</t>
  </si>
  <si>
    <t>Platoon</t>
  </si>
  <si>
    <t>Polaris</t>
  </si>
  <si>
    <t>Polaris AC Complete</t>
  </si>
  <si>
    <t>Tahoe 3A</t>
  </si>
  <si>
    <t>Tradewind</t>
  </si>
  <si>
    <t>Weedar 64</t>
  </si>
  <si>
    <t>Pounds</t>
  </si>
  <si>
    <t>Weedestroy AM-40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</si>
  <si>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</si>
  <si>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</si>
  <si>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</si>
  <si>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</si>
  <si>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</si>
  <si>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</si>
  <si>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</si>
  <si>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</si>
  <si>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</si>
  <si>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</si>
  <si>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</si>
  <si>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</si>
  <si>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</si>
  <si>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</si>
  <si>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</si>
  <si>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</si>
  <si>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</si>
  <si>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</si>
  <si>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</si>
  <si>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</si>
  <si>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</si>
  <si>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</si>
  <si>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</si>
  <si>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</si>
  <si>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</si>
  <si>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</si>
  <si>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</si>
  <si>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</si>
  <si>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</si>
  <si>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</si>
  <si>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</si>
  <si>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</si>
  <si>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</si>
  <si>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</si>
  <si>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</si>
  <si>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</si>
  <si>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</si>
  <si>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</si>
  <si>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</si>
  <si>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</si>
  <si>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</si>
  <si>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</si>
  <si>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</si>
  <si>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</si>
  <si>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</si>
  <si>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</si>
  <si>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</si>
  <si>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</si>
  <si>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</si>
  <si>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</si>
  <si>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</si>
  <si>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</si>
  <si>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</si>
  <si>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</si>
  <si>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</si>
  <si>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</si>
  <si>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</si>
  <si>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</si>
  <si>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</si>
  <si>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</si>
  <si>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</si>
  <si>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</si>
  <si>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</si>
  <si>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</si>
  <si>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</si>
  <si>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</si>
  <si>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</si>
  <si>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</si>
  <si>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</si>
  <si>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</si>
  <si>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</si>
  <si>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</si>
  <si>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</si>
  <si>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Applied Biochemists</t>
  </si>
  <si>
    <t>Pond-Klear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</si>
  <si>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</si>
  <si>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</si>
  <si>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</si>
  <si>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</si>
  <si>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</si>
  <si>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</si>
  <si>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</si>
  <si>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</si>
  <si>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</si>
  <si>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</si>
  <si>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</si>
  <si>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</si>
  <si>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</si>
  <si>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</si>
  <si>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</si>
  <si>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</si>
  <si>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</si>
  <si>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</si>
  <si>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</si>
  <si>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</si>
  <si>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</si>
  <si>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</si>
  <si>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</si>
  <si>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</si>
  <si>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</si>
  <si>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</si>
  <si>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</si>
  <si>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</si>
  <si>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</si>
  <si>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</si>
  <si>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</si>
  <si>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</si>
  <si>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</si>
  <si>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</si>
  <si>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</si>
  <si>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</si>
  <si>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</si>
  <si>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</si>
  <si>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t>Enter this total bid amount for Misc</t>
  </si>
  <si>
    <t>Enter this total bid amount for Lot 3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</si>
  <si>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</si>
  <si>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</si>
  <si>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</si>
  <si>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</si>
  <si>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Cygnet Enterprises,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</si>
</sst>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C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2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8" fillId="0" borderId="0" xfId="0" applyNumberFormat="1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9" fontId="0" fillId="0" borderId="8" xfId="0" applyNumberForma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0" fillId="6" borderId="16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/>
    <xf numFmtId="164" fontId="1" fillId="0" borderId="2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8" fillId="0" borderId="27" xfId="0" applyNumberFormat="1" applyFont="1" applyBorder="1"/>
    <xf numFmtId="0" fontId="0" fillId="0" borderId="28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11" borderId="5" xfId="0" applyFont="1" applyFill="1" applyBorder="1" applyAlignment="1">
      <alignment horizontal="center"/>
    </xf>
    <xf numFmtId="44" fontId="0" fillId="4" borderId="5" xfId="0" applyNumberFormat="1" applyFill="1" applyBorder="1" applyAlignment="1" applyProtection="1">
      <alignment horizontal="center"/>
      <protection locked="0"/>
    </xf>
    <xf numFmtId="44" fontId="0" fillId="5" borderId="5" xfId="0" applyNumberFormat="1" applyFill="1" applyBorder="1" applyAlignment="1" applyProtection="1">
      <alignment horizontal="center"/>
      <protection locked="0"/>
    </xf>
    <xf numFmtId="44" fontId="0" fillId="4" borderId="5" xfId="0" applyNumberFormat="1" applyFill="1" applyBorder="1" applyAlignment="1">
      <alignment horizontal="center"/>
    </xf>
    <xf numFmtId="44" fontId="0" fillId="5" borderId="5" xfId="0" applyNumberFormat="1" applyFill="1" applyBorder="1" applyAlignment="1">
      <alignment horizontal="center"/>
    </xf>
    <xf numFmtId="44" fontId="13" fillId="11" borderId="5" xfId="0" applyNumberFormat="1" applyFont="1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/>
    <xf numFmtId="0" fontId="13" fillId="11" borderId="5" xfId="0" applyFont="1" applyFill="1" applyBorder="1"/>
    <xf numFmtId="0" fontId="9" fillId="0" borderId="0" xfId="0" applyFont="1"/>
    <xf numFmtId="0" fontId="3" fillId="2" borderId="5" xfId="0" applyFont="1" applyFill="1" applyBorder="1"/>
    <xf numFmtId="0" fontId="0" fillId="2" borderId="5" xfId="0" applyFill="1" applyBorder="1"/>
    <xf numFmtId="0" fontId="3" fillId="2" borderId="29" xfId="0" applyFont="1" applyFill="1" applyBorder="1"/>
    <xf numFmtId="0" fontId="3" fillId="2" borderId="30" xfId="0" applyFont="1" applyFill="1" applyBorder="1"/>
    <xf numFmtId="0" fontId="9" fillId="0" borderId="0" xfId="0" applyFont="1" applyAlignment="1">
      <alignment horizontal="left" vertical="center"/>
    </xf>
    <xf numFmtId="44" fontId="0" fillId="0" borderId="13" xfId="0" applyNumberFormat="1" applyBorder="1" applyAlignment="1">
      <alignment horizontal="center"/>
    </xf>
    <xf numFmtId="44" fontId="0" fillId="8" borderId="5" xfId="0" applyNumberFormat="1" applyFill="1" applyBorder="1" applyAlignment="1" applyProtection="1">
      <alignment horizontal="center"/>
      <protection locked="0"/>
    </xf>
    <xf numFmtId="44" fontId="0" fillId="7" borderId="5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44" fontId="0" fillId="0" borderId="0" xfId="0" applyNumberFormat="1" applyAlignment="1" applyProtection="1">
      <alignment horizontal="center"/>
      <protection locked="0"/>
    </xf>
    <xf numFmtId="0" fontId="13" fillId="12" borderId="5" xfId="0" applyFont="1" applyFill="1" applyBorder="1"/>
    <xf numFmtId="0" fontId="13" fillId="12" borderId="5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7" borderId="5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44" fontId="13" fillId="12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9" fontId="0" fillId="0" borderId="21" xfId="0" applyNumberFormat="1" applyBorder="1" applyAlignment="1" applyProtection="1">
      <alignment horizontal="center"/>
      <protection locked="0"/>
    </xf>
    <xf numFmtId="164" fontId="11" fillId="0" borderId="12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44" fontId="0" fillId="7" borderId="5" xfId="0" applyNumberFormat="1" applyFill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justify"/>
    </xf>
    <xf numFmtId="0" fontId="10" fillId="6" borderId="5" xfId="0" applyFont="1" applyFill="1" applyBorder="1" applyAlignment="1" applyProtection="1">
      <alignment horizontal="center" wrapText="1"/>
    </xf>
    <xf numFmtId="0" fontId="0" fillId="5" borderId="5" xfId="0" applyFill="1" applyBorder="1" applyProtection="1"/>
    <xf numFmtId="0" fontId="0" fillId="5" borderId="5" xfId="0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/>
    </xf>
    <xf numFmtId="0" fontId="3" fillId="2" borderId="29" xfId="0" applyFont="1" applyFill="1" applyBorder="1" applyProtection="1"/>
    <xf numFmtId="0" fontId="0" fillId="2" borderId="30" xfId="0" applyFill="1" applyBorder="1" applyProtection="1"/>
    <xf numFmtId="0" fontId="0" fillId="2" borderId="30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justify"/>
    </xf>
    <xf numFmtId="0" fontId="0" fillId="0" borderId="0" xfId="0" applyAlignment="1" applyProtection="1">
      <alignment horizontal="justify"/>
    </xf>
    <xf numFmtId="44" fontId="0" fillId="4" borderId="5" xfId="0" applyNumberFormat="1" applyFill="1" applyBorder="1" applyAlignment="1" applyProtection="1">
      <alignment horizontal="center"/>
    </xf>
    <xf numFmtId="0" fontId="3" fillId="2" borderId="30" xfId="0" applyFont="1" applyFill="1" applyBorder="1" applyProtection="1"/>
    <xf numFmtId="0" fontId="3" fillId="2" borderId="31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44" fontId="0" fillId="13" borderId="5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14" borderId="5" xfId="0" applyFill="1" applyBorder="1" applyProtection="1"/>
    <xf numFmtId="0" fontId="0" fillId="14" borderId="5" xfId="0" applyFill="1" applyBorder="1" applyAlignment="1" applyProtection="1">
      <alignment horizontal="center"/>
    </xf>
    <xf numFmtId="0" fontId="0" fillId="13" borderId="5" xfId="0" applyFill="1" applyBorder="1" applyProtection="1"/>
    <xf numFmtId="0" fontId="0" fillId="13" borderId="5" xfId="0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8</xdr:row>
      <xdr:rowOff>276225</xdr:rowOff>
    </xdr:from>
    <xdr:to>
      <xdr:col>3</xdr:col>
      <xdr:colOff>1321308</xdr:colOff>
      <xdr:row>9</xdr:row>
      <xdr:rowOff>295275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746A006F-5C9D-4568-98DA-E7D5AC30DE44}"/>
            </a:ext>
          </a:extLst>
        </xdr:cNvPr>
        <xdr:cNvSpPr/>
      </xdr:nvSpPr>
      <xdr:spPr>
        <a:xfrm>
          <a:off x="6810375" y="4181475"/>
          <a:ext cx="911733" cy="5524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26</xdr:row>
      <xdr:rowOff>133350</xdr:rowOff>
    </xdr:from>
    <xdr:to>
      <xdr:col>6</xdr:col>
      <xdr:colOff>768858</xdr:colOff>
      <xdr:row>27</xdr:row>
      <xdr:rowOff>152400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id="{87FD66CA-E440-492D-9CA7-41ED64EBC9FE}"/>
            </a:ext>
          </a:extLst>
        </xdr:cNvPr>
        <xdr:cNvSpPr/>
      </xdr:nvSpPr>
      <xdr:spPr>
        <a:xfrm>
          <a:off x="7248525" y="6191250"/>
          <a:ext cx="540258" cy="3905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62</xdr:row>
      <xdr:rowOff>247650</xdr:rowOff>
    </xdr:from>
    <xdr:to>
      <xdr:col>6</xdr:col>
      <xdr:colOff>749808</xdr:colOff>
      <xdr:row>62</xdr:row>
      <xdr:rowOff>476250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11A4C1C9-E3E6-4760-B7D1-05FA8E26693B}"/>
            </a:ext>
          </a:extLst>
        </xdr:cNvPr>
        <xdr:cNvSpPr/>
      </xdr:nvSpPr>
      <xdr:spPr>
        <a:xfrm>
          <a:off x="8153400" y="14430375"/>
          <a:ext cx="587883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18" sqref="C18"/>
    </sheetView>
  </sheetViews>
  <sheetFormatPr defaultRowHeight="15" x14ac:dyDescent="0.25"/>
  <cols>
    <col min="1" max="1" width="52" bestFit="1" customWidth="1"/>
    <col min="2" max="2" width="42.28515625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75" t="s">
        <v>0</v>
      </c>
      <c r="B1" s="75"/>
      <c r="C1" s="75"/>
      <c r="D1" s="75"/>
      <c r="E1" s="75"/>
      <c r="F1" s="76"/>
      <c r="G1" s="76"/>
      <c r="H1" s="76"/>
      <c r="I1" s="76"/>
      <c r="J1" s="76"/>
    </row>
    <row r="2" spans="1:10" ht="29.25" customHeight="1" x14ac:dyDescent="0.35">
      <c r="A2" s="75" t="s">
        <v>37</v>
      </c>
      <c r="B2" s="89"/>
      <c r="C2" s="89"/>
      <c r="D2" s="19"/>
      <c r="E2" s="58" t="s">
        <v>39</v>
      </c>
      <c r="F2" s="81"/>
      <c r="G2" s="82"/>
      <c r="H2" s="82"/>
      <c r="I2" s="82"/>
      <c r="J2" s="83"/>
    </row>
    <row r="3" spans="1:10" ht="31.5" customHeight="1" x14ac:dyDescent="0.35">
      <c r="A3" s="19"/>
      <c r="B3" s="19"/>
      <c r="C3" s="19"/>
      <c r="D3" s="19"/>
      <c r="E3" s="58" t="s">
        <v>40</v>
      </c>
      <c r="F3" s="81"/>
      <c r="G3" s="82"/>
      <c r="H3" s="82"/>
      <c r="I3" s="82"/>
      <c r="J3" s="83"/>
    </row>
    <row r="4" spans="1:10" ht="34.35" customHeight="1" x14ac:dyDescent="0.35">
      <c r="A4" s="78" t="s">
        <v>242</v>
      </c>
      <c r="B4" s="78"/>
      <c r="C4" s="78"/>
      <c r="D4" s="78"/>
      <c r="E4" s="78"/>
    </row>
    <row r="5" spans="1:10" ht="62.25" customHeight="1" thickBot="1" x14ac:dyDescent="0.35">
      <c r="A5" s="16" t="s">
        <v>1</v>
      </c>
      <c r="B5" s="16" t="s">
        <v>33</v>
      </c>
      <c r="C5" s="17" t="s">
        <v>34</v>
      </c>
      <c r="D5" s="17" t="s">
        <v>3</v>
      </c>
      <c r="E5" s="17" t="s">
        <v>4</v>
      </c>
      <c r="F5" s="79" t="s">
        <v>31</v>
      </c>
      <c r="G5" s="79"/>
    </row>
    <row r="6" spans="1:10" ht="45" customHeight="1" thickTop="1" x14ac:dyDescent="0.25">
      <c r="A6" s="11" t="s">
        <v>13</v>
      </c>
      <c r="B6" s="12" t="s">
        <v>5</v>
      </c>
      <c r="C6" s="13">
        <v>0</v>
      </c>
      <c r="D6" s="14">
        <v>100</v>
      </c>
      <c r="E6" s="15">
        <f t="shared" ref="E6:E11" si="0">C6*D6</f>
        <v>0</v>
      </c>
      <c r="F6" s="80"/>
      <c r="G6" s="80"/>
    </row>
    <row r="7" spans="1:10" ht="45" customHeight="1" x14ac:dyDescent="0.25">
      <c r="A7" s="4" t="s">
        <v>14</v>
      </c>
      <c r="B7" s="9" t="s">
        <v>6</v>
      </c>
      <c r="C7" s="5">
        <v>0</v>
      </c>
      <c r="D7" s="6">
        <v>100</v>
      </c>
      <c r="E7" s="15">
        <f t="shared" si="0"/>
        <v>0</v>
      </c>
      <c r="F7" s="77"/>
      <c r="G7" s="77"/>
    </row>
    <row r="8" spans="1:10" ht="45" customHeight="1" x14ac:dyDescent="0.25">
      <c r="A8" s="4" t="s">
        <v>15</v>
      </c>
      <c r="B8" s="10" t="s">
        <v>7</v>
      </c>
      <c r="C8" s="5">
        <v>0</v>
      </c>
      <c r="D8" s="6">
        <v>100</v>
      </c>
      <c r="E8" s="15">
        <f t="shared" si="0"/>
        <v>0</v>
      </c>
      <c r="F8" s="77"/>
      <c r="G8" s="77"/>
      <c r="J8" s="1"/>
    </row>
    <row r="9" spans="1:10" ht="45" customHeight="1" x14ac:dyDescent="0.25">
      <c r="A9" s="4" t="s">
        <v>16</v>
      </c>
      <c r="B9" s="9" t="s">
        <v>8</v>
      </c>
      <c r="C9" s="5">
        <v>0</v>
      </c>
      <c r="D9" s="6">
        <v>100</v>
      </c>
      <c r="E9" s="15">
        <f t="shared" si="0"/>
        <v>0</v>
      </c>
      <c r="F9" s="77"/>
      <c r="G9" s="77"/>
      <c r="J9" s="1"/>
    </row>
    <row r="10" spans="1:10" ht="45" customHeight="1" x14ac:dyDescent="0.25">
      <c r="A10" s="4" t="s">
        <v>23</v>
      </c>
      <c r="B10" s="10" t="s">
        <v>9</v>
      </c>
      <c r="C10" s="5">
        <v>0</v>
      </c>
      <c r="D10" s="6">
        <v>100</v>
      </c>
      <c r="E10" s="15">
        <f t="shared" si="0"/>
        <v>0</v>
      </c>
      <c r="F10" s="77"/>
      <c r="G10" s="77"/>
      <c r="J10" s="1"/>
    </row>
    <row r="11" spans="1:10" ht="45" customHeight="1" x14ac:dyDescent="0.25">
      <c r="A11" s="4" t="s">
        <v>17</v>
      </c>
      <c r="B11" s="10" t="s">
        <v>9</v>
      </c>
      <c r="C11" s="5">
        <v>0</v>
      </c>
      <c r="D11" s="6">
        <v>100</v>
      </c>
      <c r="E11" s="15">
        <f t="shared" si="0"/>
        <v>0</v>
      </c>
      <c r="F11" s="77"/>
      <c r="G11" s="77"/>
      <c r="J11" s="1"/>
    </row>
    <row r="12" spans="1:10" ht="45" customHeight="1" x14ac:dyDescent="0.25">
      <c r="A12" s="8" t="s">
        <v>241</v>
      </c>
      <c r="B12" s="20" t="s">
        <v>10</v>
      </c>
      <c r="C12" s="5">
        <v>0</v>
      </c>
      <c r="D12" s="6">
        <v>50</v>
      </c>
      <c r="E12" s="15">
        <f t="shared" ref="E12" si="1">C12*D12</f>
        <v>0</v>
      </c>
      <c r="F12" s="77"/>
      <c r="G12" s="77"/>
      <c r="J12" s="1"/>
    </row>
    <row r="13" spans="1:10" ht="45" customHeight="1" x14ac:dyDescent="0.25">
      <c r="A13" s="4" t="s">
        <v>22</v>
      </c>
      <c r="B13" s="10" t="s">
        <v>11</v>
      </c>
      <c r="C13" s="5">
        <v>0</v>
      </c>
      <c r="D13" s="6">
        <v>100</v>
      </c>
      <c r="E13" s="15">
        <f>C13*D13</f>
        <v>0</v>
      </c>
      <c r="F13" s="77"/>
      <c r="G13" s="77"/>
    </row>
    <row r="14" spans="1:10" ht="45" customHeight="1" x14ac:dyDescent="0.25">
      <c r="A14" s="4" t="s">
        <v>18</v>
      </c>
      <c r="B14" s="10" t="s">
        <v>11</v>
      </c>
      <c r="C14" s="5">
        <v>0</v>
      </c>
      <c r="D14" s="6">
        <v>100</v>
      </c>
      <c r="E14" s="15">
        <f>C14*D14</f>
        <v>0</v>
      </c>
      <c r="F14" s="77"/>
      <c r="G14" s="77"/>
    </row>
    <row r="15" spans="1:10" ht="45" customHeight="1" x14ac:dyDescent="0.25">
      <c r="A15" s="4" t="s">
        <v>19</v>
      </c>
      <c r="B15" s="6" t="s">
        <v>12</v>
      </c>
      <c r="C15" s="5">
        <v>0</v>
      </c>
      <c r="D15" s="6">
        <v>50</v>
      </c>
      <c r="E15" s="15">
        <f>C15*D15</f>
        <v>0</v>
      </c>
      <c r="F15" s="77"/>
      <c r="G15" s="77"/>
    </row>
    <row r="16" spans="1:10" ht="45" customHeight="1" x14ac:dyDescent="0.25">
      <c r="A16" s="4" t="s">
        <v>20</v>
      </c>
      <c r="B16" s="6" t="s">
        <v>12</v>
      </c>
      <c r="C16" s="5">
        <v>0</v>
      </c>
      <c r="D16" s="6">
        <v>50</v>
      </c>
      <c r="E16" s="15">
        <f>C16*D16</f>
        <v>0</v>
      </c>
      <c r="F16" s="77"/>
      <c r="G16" s="77"/>
    </row>
    <row r="17" spans="1:7" ht="45" customHeight="1" x14ac:dyDescent="0.25">
      <c r="A17" s="4" t="s">
        <v>21</v>
      </c>
      <c r="B17" s="6" t="s">
        <v>12</v>
      </c>
      <c r="C17" s="5">
        <v>0</v>
      </c>
      <c r="D17" s="6">
        <v>50</v>
      </c>
      <c r="E17" s="15">
        <f>C17*D17</f>
        <v>0</v>
      </c>
      <c r="F17" s="77"/>
      <c r="G17" s="77"/>
    </row>
    <row r="18" spans="1:7" ht="45" customHeight="1" x14ac:dyDescent="0.25">
      <c r="C18" s="2"/>
      <c r="E18" s="18">
        <f>SUM(E6:E17)</f>
        <v>0</v>
      </c>
      <c r="F18" s="90"/>
      <c r="G18" s="90"/>
    </row>
    <row r="19" spans="1:7" ht="45" customHeight="1" thickBot="1" x14ac:dyDescent="0.3">
      <c r="E19" s="18" t="e">
        <f>SUM(#REF!)</f>
        <v>#REF!</v>
      </c>
    </row>
    <row r="20" spans="1:7" ht="62.25" customHeight="1" x14ac:dyDescent="0.25">
      <c r="B20" s="84" t="s">
        <v>36</v>
      </c>
      <c r="C20" s="85"/>
      <c r="D20" s="86"/>
      <c r="E20" s="87">
        <f>C6+C7+C8+G55+C9+C10+C11+C12+C13+C14+C15+C16+C17</f>
        <v>0</v>
      </c>
      <c r="F20" s="32"/>
    </row>
    <row r="21" spans="1:7" ht="36" customHeight="1" thickBot="1" x14ac:dyDescent="0.3">
      <c r="B21" s="85"/>
      <c r="C21" s="85"/>
      <c r="D21" s="86"/>
      <c r="E21" s="88"/>
      <c r="F21" s="32"/>
    </row>
    <row r="22" spans="1:7" ht="45" customHeight="1" x14ac:dyDescent="0.25"/>
    <row r="23" spans="1:7" ht="45" customHeight="1" x14ac:dyDescent="0.25"/>
    <row r="24" spans="1:7" ht="45" customHeight="1" x14ac:dyDescent="0.25"/>
    <row r="25" spans="1:7" ht="45" customHeight="1" x14ac:dyDescent="0.25"/>
    <row r="26" spans="1:7" ht="45" customHeight="1" x14ac:dyDescent="0.25"/>
    <row r="27" spans="1:7" ht="45" customHeight="1" x14ac:dyDescent="0.25"/>
    <row r="28" spans="1:7" ht="45" customHeight="1" x14ac:dyDescent="0.25"/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ht="45" customHeight="1" x14ac:dyDescent="0.25"/>
    <row r="34" ht="45" customHeight="1" x14ac:dyDescent="0.25"/>
    <row r="35" ht="62.2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62.2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39.75" customHeight="1" x14ac:dyDescent="0.25"/>
  </sheetData>
  <sheetProtection algorithmName="SHA-512" hashValue="cNNWunLNXAbZgmPpOG5a1jDM/Zzk3k5ZIAihN8QPndV/w+yfkL283rAwn83WNB9WCNEK1arr4MAQuNJaFmbYNg==" saltValue="vmy6iIiUxcUKrps7cPdCfg==" spinCount="100000" sheet="1" objects="1" scenarios="1" selectLockedCells="1"/>
  <mergeCells count="22">
    <mergeCell ref="B20:D21"/>
    <mergeCell ref="E20:E21"/>
    <mergeCell ref="A2:C2"/>
    <mergeCell ref="F12:G12"/>
    <mergeCell ref="F17:G17"/>
    <mergeCell ref="F18:G18"/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75" t="s">
        <v>0</v>
      </c>
      <c r="B1" s="75"/>
      <c r="C1" s="75"/>
      <c r="D1" s="75"/>
      <c r="E1" s="75"/>
      <c r="F1" s="76"/>
      <c r="G1" s="76"/>
      <c r="H1" s="76"/>
      <c r="I1" s="76"/>
      <c r="J1" s="76"/>
    </row>
    <row r="2" spans="1:13" ht="20.25" customHeight="1" x14ac:dyDescent="0.35">
      <c r="A2" s="75" t="s">
        <v>37</v>
      </c>
      <c r="B2" s="75"/>
      <c r="C2" s="75"/>
      <c r="D2" s="75"/>
      <c r="E2" s="75"/>
      <c r="F2" s="58" t="s">
        <v>39</v>
      </c>
      <c r="G2" s="59"/>
      <c r="H2" s="81"/>
      <c r="I2" s="82"/>
      <c r="J2" s="82"/>
      <c r="K2" s="83"/>
    </row>
    <row r="3" spans="1:13" ht="22.5" customHeight="1" x14ac:dyDescent="0.35">
      <c r="A3" s="75"/>
      <c r="B3" s="75"/>
      <c r="C3" s="75"/>
      <c r="D3" s="75"/>
      <c r="E3" s="75"/>
      <c r="F3" s="58" t="s">
        <v>40</v>
      </c>
      <c r="G3" s="59"/>
      <c r="H3" s="81"/>
      <c r="I3" s="82"/>
      <c r="J3" s="82"/>
      <c r="K3" s="83"/>
    </row>
    <row r="4" spans="1:13" ht="34.15" customHeight="1" x14ac:dyDescent="0.3">
      <c r="A4" s="93" t="s">
        <v>32</v>
      </c>
      <c r="B4" s="93"/>
      <c r="C4" s="93"/>
      <c r="D4" s="93"/>
      <c r="E4" s="93"/>
    </row>
    <row r="5" spans="1:13" ht="62.1" customHeight="1" thickBot="1" x14ac:dyDescent="0.35">
      <c r="A5" s="16" t="s">
        <v>1</v>
      </c>
      <c r="B5" s="16" t="s">
        <v>2</v>
      </c>
      <c r="C5" s="17" t="s">
        <v>34</v>
      </c>
      <c r="D5" s="17" t="s">
        <v>3</v>
      </c>
      <c r="E5" s="17" t="s">
        <v>4</v>
      </c>
      <c r="F5" s="79" t="s">
        <v>31</v>
      </c>
      <c r="G5" s="79"/>
    </row>
    <row r="6" spans="1:13" ht="42" customHeight="1" thickTop="1" x14ac:dyDescent="0.25">
      <c r="A6" s="11" t="s">
        <v>24</v>
      </c>
      <c r="B6" s="12" t="s">
        <v>5</v>
      </c>
      <c r="C6" s="13">
        <v>0</v>
      </c>
      <c r="D6" s="14">
        <v>100</v>
      </c>
      <c r="E6" s="15">
        <f t="shared" ref="E6:E12" si="0">C6*D6</f>
        <v>0</v>
      </c>
      <c r="F6" s="80"/>
      <c r="G6" s="80"/>
      <c r="H6" s="3"/>
    </row>
    <row r="7" spans="1:13" ht="42" customHeight="1" x14ac:dyDescent="0.25">
      <c r="A7" s="4" t="s">
        <v>25</v>
      </c>
      <c r="B7" s="9" t="s">
        <v>6</v>
      </c>
      <c r="C7" s="5">
        <v>0</v>
      </c>
      <c r="D7" s="6">
        <v>100</v>
      </c>
      <c r="E7" s="7">
        <f t="shared" si="0"/>
        <v>0</v>
      </c>
      <c r="F7" s="77"/>
      <c r="G7" s="77"/>
      <c r="H7" s="3"/>
    </row>
    <row r="8" spans="1:13" ht="42" customHeight="1" x14ac:dyDescent="0.25">
      <c r="A8" s="4" t="s">
        <v>26</v>
      </c>
      <c r="B8" s="10" t="s">
        <v>7</v>
      </c>
      <c r="C8" s="5">
        <v>0</v>
      </c>
      <c r="D8" s="6">
        <v>100</v>
      </c>
      <c r="E8" s="7">
        <f t="shared" si="0"/>
        <v>0</v>
      </c>
      <c r="F8" s="77"/>
      <c r="G8" s="77"/>
      <c r="H8" s="3"/>
    </row>
    <row r="9" spans="1:13" ht="42" customHeight="1" x14ac:dyDescent="0.25">
      <c r="A9" s="4" t="s">
        <v>27</v>
      </c>
      <c r="B9" s="9" t="s">
        <v>8</v>
      </c>
      <c r="C9" s="5">
        <v>0</v>
      </c>
      <c r="D9" s="6">
        <v>100</v>
      </c>
      <c r="E9" s="7">
        <f t="shared" si="0"/>
        <v>0</v>
      </c>
      <c r="F9" s="77"/>
      <c r="G9" s="77"/>
      <c r="H9" s="3"/>
    </row>
    <row r="10" spans="1:13" ht="42" customHeight="1" x14ac:dyDescent="0.25">
      <c r="A10" s="4" t="s">
        <v>29</v>
      </c>
      <c r="B10" s="6" t="s">
        <v>12</v>
      </c>
      <c r="C10" s="5">
        <v>0</v>
      </c>
      <c r="D10" s="6">
        <v>100</v>
      </c>
      <c r="E10" s="7">
        <f t="shared" si="0"/>
        <v>0</v>
      </c>
      <c r="F10" s="77"/>
      <c r="G10" s="77"/>
      <c r="H10" s="3"/>
    </row>
    <row r="11" spans="1:13" ht="42" customHeight="1" x14ac:dyDescent="0.25">
      <c r="A11" s="4" t="s">
        <v>30</v>
      </c>
      <c r="B11" s="6" t="s">
        <v>12</v>
      </c>
      <c r="C11" s="5">
        <v>0</v>
      </c>
      <c r="D11" s="6">
        <v>100</v>
      </c>
      <c r="E11" s="7">
        <f t="shared" si="0"/>
        <v>0</v>
      </c>
      <c r="F11" s="77"/>
      <c r="G11" s="77"/>
      <c r="H11" s="3"/>
      <c r="M11" s="2"/>
    </row>
    <row r="12" spans="1:13" ht="66.75" customHeight="1" x14ac:dyDescent="0.25">
      <c r="A12" s="21" t="s">
        <v>28</v>
      </c>
      <c r="B12" s="25" t="s">
        <v>38</v>
      </c>
      <c r="C12" s="22">
        <v>0</v>
      </c>
      <c r="D12" s="23">
        <v>100</v>
      </c>
      <c r="E12" s="24">
        <f t="shared" si="0"/>
        <v>0</v>
      </c>
      <c r="F12" s="94"/>
      <c r="G12" s="94"/>
      <c r="H12" s="3"/>
    </row>
    <row r="13" spans="1:13" ht="60.75" customHeight="1" thickBot="1" x14ac:dyDescent="0.3">
      <c r="E13" s="43" t="e">
        <f>SUM(#REF!)</f>
        <v>#REF!</v>
      </c>
    </row>
    <row r="14" spans="1:13" ht="62.1" customHeight="1" x14ac:dyDescent="0.25">
      <c r="B14" s="84" t="s">
        <v>35</v>
      </c>
      <c r="C14" s="85"/>
      <c r="D14" s="85"/>
      <c r="E14" s="91">
        <f>C6+C7+C8+C9+C10+C11+C12</f>
        <v>0</v>
      </c>
      <c r="F14" s="32"/>
    </row>
    <row r="15" spans="1:13" ht="42" customHeight="1" thickBot="1" x14ac:dyDescent="0.3">
      <c r="B15" s="85"/>
      <c r="C15" s="85"/>
      <c r="D15" s="85"/>
      <c r="E15" s="92"/>
      <c r="F15" s="32"/>
      <c r="H15" s="3"/>
    </row>
    <row r="16" spans="1:13" ht="42" customHeight="1" x14ac:dyDescent="0.25">
      <c r="E16" s="44"/>
      <c r="H16" s="3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66.75" customHeight="1" x14ac:dyDescent="0.25">
      <c r="H22" s="3"/>
    </row>
    <row r="23" spans="8:8" ht="66.75" customHeight="1" x14ac:dyDescent="0.25">
      <c r="H23" s="3"/>
    </row>
    <row r="24" spans="8:8" ht="18.75" customHeight="1" x14ac:dyDescent="0.25"/>
    <row r="25" spans="8:8" ht="62.1" customHeight="1" x14ac:dyDescent="0.25"/>
    <row r="26" spans="8:8" ht="42" customHeight="1" x14ac:dyDescent="0.25">
      <c r="H26" s="3"/>
    </row>
    <row r="27" spans="8:8" ht="42" customHeight="1" x14ac:dyDescent="0.25">
      <c r="H27" s="3"/>
    </row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66.75" customHeight="1" x14ac:dyDescent="0.25">
      <c r="H33" s="3"/>
    </row>
    <row r="34" spans="8:8" ht="66.75" customHeight="1" x14ac:dyDescent="0.25">
      <c r="H34" s="3"/>
    </row>
    <row r="35" spans="8:8" ht="18.75" customHeight="1" x14ac:dyDescent="0.25"/>
    <row r="36" spans="8:8" ht="62.1" customHeight="1" x14ac:dyDescent="0.25"/>
    <row r="37" spans="8:8" ht="43.35" customHeight="1" x14ac:dyDescent="0.25">
      <c r="H37" s="3"/>
    </row>
    <row r="38" spans="8:8" ht="43.35" customHeight="1" x14ac:dyDescent="0.25">
      <c r="H38" s="3"/>
    </row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66.75" customHeight="1" x14ac:dyDescent="0.25">
      <c r="H44" s="3"/>
    </row>
    <row r="45" spans="8:8" ht="66.75" customHeight="1" x14ac:dyDescent="0.25">
      <c r="H45" s="3"/>
    </row>
    <row r="46" spans="8:8" ht="23.25" customHeight="1" x14ac:dyDescent="0.25"/>
    <row r="47" spans="8:8" ht="15" customHeight="1" x14ac:dyDescent="0.25"/>
  </sheetData>
  <sheetProtection algorithmName="SHA-512" hashValue="deHKpdegu3g27RaDoQ6H3RGhxydxMH7CYKNlR4XA/3S+OJA4tZttvAvtb0bUz5cSCscl0pCdqHoyLS4QBS5YmQ==" saltValue="7wu20hCS1tGWcs6jFFtwpw==" spinCount="100000" sheet="1" objects="1" scenarios="1" selectLockedCells="1"/>
  <mergeCells count="16">
    <mergeCell ref="F11:G11"/>
    <mergeCell ref="F8:G8"/>
    <mergeCell ref="B14:D15"/>
    <mergeCell ref="E14:E15"/>
    <mergeCell ref="A4:E4"/>
    <mergeCell ref="F12:G12"/>
    <mergeCell ref="F9:G9"/>
    <mergeCell ref="F10:G10"/>
    <mergeCell ref="A1:E1"/>
    <mergeCell ref="F1:J1"/>
    <mergeCell ref="F6:G6"/>
    <mergeCell ref="F7:G7"/>
    <mergeCell ref="A2:E3"/>
    <mergeCell ref="F5:G5"/>
    <mergeCell ref="H2:K2"/>
    <mergeCell ref="H3:K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workbookViewId="0">
      <selection activeCell="C11" sqref="C11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75" t="s">
        <v>0</v>
      </c>
      <c r="B1" s="75"/>
      <c r="C1" s="75"/>
      <c r="D1" s="75"/>
      <c r="E1" s="75"/>
      <c r="F1" s="76"/>
      <c r="G1" s="76"/>
      <c r="H1" s="76"/>
      <c r="I1" s="76"/>
      <c r="J1" s="76"/>
    </row>
    <row r="2" spans="1:13" ht="21.75" customHeight="1" x14ac:dyDescent="0.35">
      <c r="A2" s="75" t="s">
        <v>37</v>
      </c>
      <c r="B2" s="75"/>
      <c r="C2" s="75"/>
      <c r="D2" s="75"/>
      <c r="E2" s="75"/>
      <c r="F2" s="58" t="s">
        <v>39</v>
      </c>
      <c r="G2" s="59"/>
      <c r="H2" s="81"/>
      <c r="I2" s="82"/>
      <c r="J2" s="82"/>
      <c r="K2" s="83"/>
    </row>
    <row r="3" spans="1:13" ht="27.75" customHeight="1" x14ac:dyDescent="0.35">
      <c r="A3" s="75"/>
      <c r="B3" s="75"/>
      <c r="C3" s="75"/>
      <c r="D3" s="75"/>
      <c r="E3" s="75"/>
      <c r="F3" s="58" t="s">
        <v>40</v>
      </c>
      <c r="G3" s="59"/>
      <c r="H3" s="81"/>
      <c r="I3" s="82"/>
      <c r="J3" s="82"/>
      <c r="K3" s="83"/>
    </row>
    <row r="4" spans="1:13" ht="40.5" customHeight="1" x14ac:dyDescent="0.3">
      <c r="A4" s="93" t="s">
        <v>239</v>
      </c>
      <c r="B4" s="93"/>
      <c r="C4" s="93"/>
      <c r="D4" s="93"/>
      <c r="E4" s="93"/>
    </row>
    <row r="5" spans="1:13" ht="62.1" customHeight="1" thickBot="1" x14ac:dyDescent="0.35">
      <c r="A5" s="16" t="s">
        <v>1</v>
      </c>
      <c r="B5" s="16" t="s">
        <v>2</v>
      </c>
      <c r="C5" s="17" t="s">
        <v>34</v>
      </c>
      <c r="D5" s="17" t="s">
        <v>3</v>
      </c>
      <c r="E5" s="17" t="s">
        <v>4</v>
      </c>
      <c r="F5" s="79" t="s">
        <v>31</v>
      </c>
      <c r="G5" s="79"/>
    </row>
    <row r="6" spans="1:13" ht="42" customHeight="1" thickTop="1" x14ac:dyDescent="0.25">
      <c r="A6" s="4" t="s">
        <v>42</v>
      </c>
      <c r="B6" s="10" t="s">
        <v>41</v>
      </c>
      <c r="C6" s="5">
        <v>0</v>
      </c>
      <c r="D6" s="6">
        <v>100</v>
      </c>
      <c r="E6" s="37">
        <f>C6*D6</f>
        <v>0</v>
      </c>
      <c r="F6" s="98"/>
      <c r="G6" s="99"/>
    </row>
    <row r="7" spans="1:13" ht="42" customHeight="1" x14ac:dyDescent="0.25">
      <c r="A7" s="4" t="s">
        <v>43</v>
      </c>
      <c r="B7" s="10" t="s">
        <v>41</v>
      </c>
      <c r="C7" s="5">
        <v>0</v>
      </c>
      <c r="D7" s="6">
        <v>100</v>
      </c>
      <c r="E7" s="38">
        <f>C7*D7</f>
        <v>0</v>
      </c>
      <c r="F7" s="98"/>
      <c r="G7" s="100"/>
      <c r="H7" s="3"/>
    </row>
    <row r="8" spans="1:13" ht="42" customHeight="1" thickBot="1" x14ac:dyDescent="0.3">
      <c r="E8" s="40"/>
      <c r="H8" s="3"/>
    </row>
    <row r="9" spans="1:13" ht="42" customHeight="1" x14ac:dyDescent="0.25">
      <c r="A9" s="4"/>
      <c r="B9" s="101" t="s">
        <v>238</v>
      </c>
      <c r="C9" s="85"/>
      <c r="D9" s="102"/>
      <c r="E9" s="106">
        <f>SUM(C6+C7)</f>
        <v>0</v>
      </c>
      <c r="F9" s="108"/>
      <c r="G9" s="95"/>
      <c r="H9" s="3"/>
    </row>
    <row r="10" spans="1:13" ht="42" customHeight="1" thickBot="1" x14ac:dyDescent="0.3">
      <c r="A10" s="4"/>
      <c r="B10" s="103"/>
      <c r="C10" s="104"/>
      <c r="D10" s="105"/>
      <c r="E10" s="107"/>
      <c r="F10" s="108"/>
      <c r="G10" s="95"/>
      <c r="H10" s="3"/>
    </row>
    <row r="11" spans="1:13" ht="42" customHeight="1" x14ac:dyDescent="0.25">
      <c r="A11" s="4"/>
      <c r="B11" s="6"/>
      <c r="C11" s="35"/>
      <c r="D11" s="6"/>
      <c r="E11" s="41"/>
      <c r="F11" s="95"/>
      <c r="G11" s="95"/>
      <c r="H11" s="3"/>
    </row>
    <row r="12" spans="1:13" ht="42" customHeight="1" x14ac:dyDescent="0.25">
      <c r="A12" s="21"/>
      <c r="B12" s="25"/>
      <c r="C12" s="36"/>
      <c r="D12" s="39"/>
      <c r="E12" s="42"/>
      <c r="F12" s="96"/>
      <c r="G12" s="97"/>
      <c r="H12" s="3"/>
      <c r="M12" s="2"/>
    </row>
    <row r="13" spans="1:13" ht="66.75" customHeight="1" x14ac:dyDescent="0.25">
      <c r="H13" s="3"/>
    </row>
    <row r="14" spans="1:13" ht="66.75" customHeight="1" x14ac:dyDescent="0.25">
      <c r="E14" s="18"/>
      <c r="H14" s="3"/>
    </row>
    <row r="15" spans="1:13" ht="60.75" customHeight="1" x14ac:dyDescent="0.35">
      <c r="B15" s="45"/>
      <c r="C15" s="46"/>
      <c r="D15" s="46"/>
      <c r="E15" s="47"/>
    </row>
    <row r="16" spans="1:13" ht="62.1" customHeight="1" x14ac:dyDescent="0.3">
      <c r="B16" s="46"/>
      <c r="C16" s="46"/>
      <c r="D16" s="46"/>
      <c r="E16" s="47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ht="15" customHeight="1" x14ac:dyDescent="0.25"/>
  </sheetData>
  <sheetProtection algorithmName="SHA-512" hashValue="vCOWqFHwKyZeUc3Lvitn6wtusqQ2rjQPh9VWftKuHmHVOpcUKLeVAuqOdGCKW+D9YikSBSPoNUIMhPDyvKhzTw==" saltValue="CBk1zz00gTSyKu2fqZhemg==" spinCount="100000" sheet="1" objects="1" scenarios="1" selectLockedCells="1"/>
  <mergeCells count="15">
    <mergeCell ref="F5:G5"/>
    <mergeCell ref="F9:G9"/>
    <mergeCell ref="F10:G10"/>
    <mergeCell ref="A1:E1"/>
    <mergeCell ref="F1:J1"/>
    <mergeCell ref="A2:E3"/>
    <mergeCell ref="A4:E4"/>
    <mergeCell ref="H2:K2"/>
    <mergeCell ref="H3:K3"/>
    <mergeCell ref="F11:G11"/>
    <mergeCell ref="F12:G12"/>
    <mergeCell ref="F6:G6"/>
    <mergeCell ref="F7:G7"/>
    <mergeCell ref="B9:D10"/>
    <mergeCell ref="E9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sheetPr>
    <pageSetUpPr fitToPage="1"/>
  </sheetPr>
  <dimension ref="A1:O29"/>
  <sheetViews>
    <sheetView workbookViewId="0">
      <selection activeCell="L2" sqref="L2:N2"/>
    </sheetView>
  </sheetViews>
  <sheetFormatPr defaultRowHeight="15" x14ac:dyDescent="0.25"/>
  <cols>
    <col min="1" max="1" width="18.28515625" customWidth="1"/>
    <col min="2" max="2" width="24.5703125" customWidth="1"/>
    <col min="3" max="3" width="17.140625" customWidth="1"/>
    <col min="4" max="4" width="16.42578125" customWidth="1"/>
    <col min="5" max="5" width="15" customWidth="1"/>
    <col min="6" max="6" width="13.85546875" customWidth="1"/>
    <col min="7" max="7" width="15" customWidth="1"/>
    <col min="8" max="8" width="13.28515625" customWidth="1"/>
    <col min="12" max="12" width="25" customWidth="1"/>
  </cols>
  <sheetData>
    <row r="1" spans="1:14" ht="21" x14ac:dyDescent="0.35">
      <c r="A1" s="75" t="s">
        <v>0</v>
      </c>
      <c r="B1" s="75"/>
      <c r="C1" s="75"/>
      <c r="D1" s="75"/>
      <c r="E1" s="75"/>
      <c r="F1" s="75"/>
      <c r="G1" s="75"/>
      <c r="H1" s="75"/>
      <c r="I1" s="27"/>
      <c r="J1" s="27"/>
      <c r="K1" s="27"/>
    </row>
    <row r="2" spans="1:14" ht="20.25" customHeight="1" x14ac:dyDescent="0.35">
      <c r="A2" s="111" t="s">
        <v>37</v>
      </c>
      <c r="B2" s="111"/>
      <c r="C2" s="111"/>
      <c r="D2" s="111"/>
      <c r="E2" s="111"/>
      <c r="F2" s="111"/>
      <c r="G2" s="111"/>
      <c r="H2" s="111"/>
      <c r="I2" s="58" t="s">
        <v>39</v>
      </c>
      <c r="J2" s="59"/>
      <c r="K2" s="59"/>
      <c r="L2" s="112" t="s">
        <v>243</v>
      </c>
      <c r="M2" s="113"/>
      <c r="N2" s="114"/>
    </row>
    <row r="3" spans="1:14" ht="21" customHeight="1" x14ac:dyDescent="0.35">
      <c r="A3" s="111"/>
      <c r="B3" s="111"/>
      <c r="C3" s="111"/>
      <c r="D3" s="111"/>
      <c r="E3" s="111"/>
      <c r="F3" s="111"/>
      <c r="G3" s="111"/>
      <c r="H3" s="111"/>
      <c r="I3" s="58" t="s">
        <v>40</v>
      </c>
      <c r="J3" s="59"/>
      <c r="K3" s="59"/>
      <c r="L3" s="112">
        <v>700127745</v>
      </c>
      <c r="M3" s="113"/>
      <c r="N3" s="114"/>
    </row>
    <row r="4" spans="1:14" ht="19.5" customHeight="1" thickBot="1" x14ac:dyDescent="0.35">
      <c r="A4" s="93"/>
      <c r="B4" s="93"/>
      <c r="C4" s="93"/>
      <c r="D4" s="93"/>
      <c r="E4" s="93"/>
      <c r="F4" s="93"/>
    </row>
    <row r="5" spans="1:14" s="26" customFormat="1" ht="36.75" customHeight="1" x14ac:dyDescent="0.25">
      <c r="A5" s="33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  <c r="H5" s="34" t="s">
        <v>4</v>
      </c>
    </row>
    <row r="6" spans="1:14" ht="18" customHeight="1" x14ac:dyDescent="0.25">
      <c r="A6" s="54" t="s">
        <v>44</v>
      </c>
      <c r="B6" s="54" t="s">
        <v>45</v>
      </c>
      <c r="C6" s="29" t="s">
        <v>65</v>
      </c>
      <c r="D6" s="29" t="s">
        <v>78</v>
      </c>
      <c r="E6" s="49">
        <v>17.5</v>
      </c>
      <c r="F6" s="29">
        <v>25</v>
      </c>
      <c r="G6" s="29" t="s">
        <v>73</v>
      </c>
      <c r="H6" s="51">
        <f>SUM(E6*F6)</f>
        <v>437.5</v>
      </c>
    </row>
    <row r="7" spans="1:14" ht="18" customHeight="1" x14ac:dyDescent="0.25">
      <c r="A7" s="55" t="s">
        <v>44</v>
      </c>
      <c r="B7" s="55" t="s">
        <v>46</v>
      </c>
      <c r="C7" s="30" t="s">
        <v>66</v>
      </c>
      <c r="D7" s="30" t="s">
        <v>78</v>
      </c>
      <c r="E7" s="50">
        <v>28.97</v>
      </c>
      <c r="F7" s="30">
        <v>25</v>
      </c>
      <c r="G7" s="30" t="s">
        <v>73</v>
      </c>
      <c r="H7" s="52">
        <f t="shared" ref="H7:H25" si="0">SUM(E7*F7)</f>
        <v>724.25</v>
      </c>
    </row>
    <row r="8" spans="1:14" ht="18" customHeight="1" x14ac:dyDescent="0.25">
      <c r="A8" s="54" t="s">
        <v>44</v>
      </c>
      <c r="B8" s="54" t="s">
        <v>47</v>
      </c>
      <c r="C8" s="29" t="s">
        <v>66</v>
      </c>
      <c r="D8" s="29" t="s">
        <v>78</v>
      </c>
      <c r="E8" s="49">
        <v>13.03</v>
      </c>
      <c r="F8" s="29">
        <v>25</v>
      </c>
      <c r="G8" s="29" t="s">
        <v>73</v>
      </c>
      <c r="H8" s="51">
        <f t="shared" si="0"/>
        <v>325.75</v>
      </c>
    </row>
    <row r="9" spans="1:14" ht="18" customHeight="1" x14ac:dyDescent="0.25">
      <c r="A9" s="55" t="s">
        <v>44</v>
      </c>
      <c r="B9" s="55" t="s">
        <v>48</v>
      </c>
      <c r="C9" s="30" t="s">
        <v>67</v>
      </c>
      <c r="D9" s="30" t="s">
        <v>78</v>
      </c>
      <c r="E9" s="50">
        <v>22.28</v>
      </c>
      <c r="F9" s="30">
        <v>25</v>
      </c>
      <c r="G9" s="30" t="s">
        <v>73</v>
      </c>
      <c r="H9" s="52">
        <f t="shared" si="0"/>
        <v>557</v>
      </c>
    </row>
    <row r="10" spans="1:14" ht="18" customHeight="1" x14ac:dyDescent="0.25">
      <c r="A10" s="54" t="s">
        <v>44</v>
      </c>
      <c r="B10" s="54" t="s">
        <v>49</v>
      </c>
      <c r="C10" s="29" t="s">
        <v>66</v>
      </c>
      <c r="D10" s="29" t="s">
        <v>78</v>
      </c>
      <c r="E10" s="49">
        <v>10.76</v>
      </c>
      <c r="F10" s="29">
        <v>25</v>
      </c>
      <c r="G10" s="29" t="s">
        <v>74</v>
      </c>
      <c r="H10" s="51">
        <f t="shared" si="0"/>
        <v>269</v>
      </c>
    </row>
    <row r="11" spans="1:14" ht="18" customHeight="1" x14ac:dyDescent="0.25">
      <c r="A11" s="55" t="s">
        <v>44</v>
      </c>
      <c r="B11" s="55" t="s">
        <v>50</v>
      </c>
      <c r="C11" s="30" t="s">
        <v>65</v>
      </c>
      <c r="D11" s="30" t="s">
        <v>78</v>
      </c>
      <c r="E11" s="50">
        <v>43.87</v>
      </c>
      <c r="F11" s="30">
        <v>25</v>
      </c>
      <c r="G11" s="30" t="s">
        <v>73</v>
      </c>
      <c r="H11" s="52">
        <f t="shared" si="0"/>
        <v>1096.75</v>
      </c>
    </row>
    <row r="12" spans="1:14" ht="18" customHeight="1" x14ac:dyDescent="0.25">
      <c r="A12" s="54" t="s">
        <v>44</v>
      </c>
      <c r="B12" s="54" t="s">
        <v>51</v>
      </c>
      <c r="C12" s="29" t="s">
        <v>66</v>
      </c>
      <c r="D12" s="29" t="s">
        <v>78</v>
      </c>
      <c r="E12" s="49">
        <v>12.35</v>
      </c>
      <c r="F12" s="29">
        <v>25</v>
      </c>
      <c r="G12" s="29" t="s">
        <v>74</v>
      </c>
      <c r="H12" s="51">
        <f t="shared" si="0"/>
        <v>308.75</v>
      </c>
    </row>
    <row r="13" spans="1:14" ht="18" customHeight="1" x14ac:dyDescent="0.25">
      <c r="A13" s="55" t="s">
        <v>44</v>
      </c>
      <c r="B13" s="55" t="s">
        <v>52</v>
      </c>
      <c r="C13" s="30" t="s">
        <v>65</v>
      </c>
      <c r="D13" s="30" t="s">
        <v>78</v>
      </c>
      <c r="E13" s="50">
        <v>56.16</v>
      </c>
      <c r="F13" s="30">
        <v>25</v>
      </c>
      <c r="G13" s="30" t="s">
        <v>73</v>
      </c>
      <c r="H13" s="52">
        <f t="shared" si="0"/>
        <v>1404</v>
      </c>
    </row>
    <row r="14" spans="1:14" ht="18" customHeight="1" x14ac:dyDescent="0.25">
      <c r="A14" s="54" t="s">
        <v>44</v>
      </c>
      <c r="B14" s="54" t="s">
        <v>53</v>
      </c>
      <c r="C14" s="29" t="s">
        <v>65</v>
      </c>
      <c r="D14" s="29" t="s">
        <v>78</v>
      </c>
      <c r="E14" s="49">
        <v>222.6</v>
      </c>
      <c r="F14" s="29">
        <v>25</v>
      </c>
      <c r="G14" s="29" t="s">
        <v>73</v>
      </c>
      <c r="H14" s="51">
        <f t="shared" si="0"/>
        <v>5565</v>
      </c>
    </row>
    <row r="15" spans="1:14" ht="18" customHeight="1" x14ac:dyDescent="0.25">
      <c r="A15" s="55" t="s">
        <v>44</v>
      </c>
      <c r="B15" s="55" t="s">
        <v>54</v>
      </c>
      <c r="C15" s="30" t="s">
        <v>65</v>
      </c>
      <c r="D15" s="30" t="s">
        <v>240</v>
      </c>
      <c r="E15" s="50">
        <v>34.340000000000003</v>
      </c>
      <c r="F15" s="30">
        <v>100</v>
      </c>
      <c r="G15" s="30" t="s">
        <v>75</v>
      </c>
      <c r="H15" s="52">
        <f t="shared" si="0"/>
        <v>3434.0000000000005</v>
      </c>
    </row>
    <row r="16" spans="1:14" ht="18" customHeight="1" x14ac:dyDescent="0.25">
      <c r="A16" s="54" t="s">
        <v>44</v>
      </c>
      <c r="B16" s="54" t="s">
        <v>55</v>
      </c>
      <c r="C16" s="29" t="s">
        <v>65</v>
      </c>
      <c r="D16" s="29" t="s">
        <v>78</v>
      </c>
      <c r="E16" s="49">
        <v>1593</v>
      </c>
      <c r="F16" s="29">
        <v>25</v>
      </c>
      <c r="G16" s="29" t="s">
        <v>73</v>
      </c>
      <c r="H16" s="51">
        <f t="shared" si="0"/>
        <v>39825</v>
      </c>
    </row>
    <row r="17" spans="1:15" ht="18" customHeight="1" x14ac:dyDescent="0.25">
      <c r="A17" s="55" t="s">
        <v>44</v>
      </c>
      <c r="B17" s="55" t="s">
        <v>56</v>
      </c>
      <c r="C17" s="30" t="s">
        <v>65</v>
      </c>
      <c r="D17" s="30" t="s">
        <v>78</v>
      </c>
      <c r="E17" s="50">
        <v>24.75</v>
      </c>
      <c r="F17" s="30">
        <v>25</v>
      </c>
      <c r="G17" s="30" t="s">
        <v>73</v>
      </c>
      <c r="H17" s="52">
        <f t="shared" si="0"/>
        <v>618.75</v>
      </c>
    </row>
    <row r="18" spans="1:15" ht="18" customHeight="1" x14ac:dyDescent="0.25">
      <c r="A18" s="54" t="s">
        <v>44</v>
      </c>
      <c r="B18" s="54" t="s">
        <v>57</v>
      </c>
      <c r="C18" s="29" t="s">
        <v>65</v>
      </c>
      <c r="D18" s="29" t="s">
        <v>78</v>
      </c>
      <c r="E18" s="49">
        <v>97.88</v>
      </c>
      <c r="F18" s="29">
        <v>25</v>
      </c>
      <c r="G18" s="29" t="s">
        <v>73</v>
      </c>
      <c r="H18" s="51">
        <f t="shared" si="0"/>
        <v>2447</v>
      </c>
    </row>
    <row r="19" spans="1:15" ht="18" customHeight="1" x14ac:dyDescent="0.25">
      <c r="A19" s="55" t="s">
        <v>44</v>
      </c>
      <c r="B19" s="55" t="s">
        <v>58</v>
      </c>
      <c r="C19" s="30" t="s">
        <v>65</v>
      </c>
      <c r="D19" s="30" t="s">
        <v>78</v>
      </c>
      <c r="E19" s="50">
        <v>192.38</v>
      </c>
      <c r="F19" s="30">
        <v>25</v>
      </c>
      <c r="G19" s="30" t="s">
        <v>73</v>
      </c>
      <c r="H19" s="52">
        <f t="shared" si="0"/>
        <v>4809.5</v>
      </c>
    </row>
    <row r="20" spans="1:15" ht="18" customHeight="1" x14ac:dyDescent="0.25">
      <c r="A20" s="54" t="s">
        <v>44</v>
      </c>
      <c r="B20" s="54" t="s">
        <v>59</v>
      </c>
      <c r="C20" s="29" t="s">
        <v>66</v>
      </c>
      <c r="D20" s="29" t="s">
        <v>78</v>
      </c>
      <c r="E20" s="49">
        <v>20.329999999999998</v>
      </c>
      <c r="F20" s="29">
        <v>25</v>
      </c>
      <c r="G20" s="29" t="s">
        <v>73</v>
      </c>
      <c r="H20" s="51">
        <f t="shared" si="0"/>
        <v>508.24999999999994</v>
      </c>
    </row>
    <row r="21" spans="1:15" ht="18" customHeight="1" x14ac:dyDescent="0.25">
      <c r="A21" s="55" t="s">
        <v>44</v>
      </c>
      <c r="B21" s="55" t="s">
        <v>60</v>
      </c>
      <c r="C21" s="30" t="s">
        <v>66</v>
      </c>
      <c r="D21" s="30" t="s">
        <v>78</v>
      </c>
      <c r="E21" s="50">
        <v>26.48</v>
      </c>
      <c r="F21" s="30">
        <v>25</v>
      </c>
      <c r="G21" s="30" t="s">
        <v>73</v>
      </c>
      <c r="H21" s="52">
        <f t="shared" si="0"/>
        <v>662</v>
      </c>
    </row>
    <row r="22" spans="1:15" ht="18" customHeight="1" x14ac:dyDescent="0.25">
      <c r="A22" s="56" t="s">
        <v>44</v>
      </c>
      <c r="B22" s="56" t="s">
        <v>61</v>
      </c>
      <c r="C22" s="48" t="s">
        <v>65</v>
      </c>
      <c r="D22" s="48" t="s">
        <v>240</v>
      </c>
      <c r="E22" s="53">
        <v>0</v>
      </c>
      <c r="F22" s="48">
        <v>100</v>
      </c>
      <c r="G22" s="48" t="s">
        <v>75</v>
      </c>
      <c r="H22" s="53">
        <f t="shared" si="0"/>
        <v>0</v>
      </c>
    </row>
    <row r="23" spans="1:15" ht="18" customHeight="1" x14ac:dyDescent="0.25">
      <c r="A23" s="55" t="s">
        <v>44</v>
      </c>
      <c r="B23" s="55" t="s">
        <v>62</v>
      </c>
      <c r="C23" s="30" t="s">
        <v>66</v>
      </c>
      <c r="D23" s="30" t="s">
        <v>78</v>
      </c>
      <c r="E23" s="50">
        <v>22.78</v>
      </c>
      <c r="F23" s="30">
        <v>25</v>
      </c>
      <c r="G23" s="30" t="s">
        <v>73</v>
      </c>
      <c r="H23" s="52">
        <f t="shared" si="0"/>
        <v>569.5</v>
      </c>
    </row>
    <row r="24" spans="1:15" ht="18" customHeight="1" x14ac:dyDescent="0.25">
      <c r="A24" s="54" t="s">
        <v>44</v>
      </c>
      <c r="B24" s="54" t="s">
        <v>63</v>
      </c>
      <c r="C24" s="29" t="s">
        <v>65</v>
      </c>
      <c r="D24" s="29" t="s">
        <v>78</v>
      </c>
      <c r="E24" s="49">
        <v>36.299999999999997</v>
      </c>
      <c r="F24" s="29">
        <v>40</v>
      </c>
      <c r="G24" s="29" t="s">
        <v>73</v>
      </c>
      <c r="H24" s="51">
        <f t="shared" si="0"/>
        <v>1452</v>
      </c>
    </row>
    <row r="25" spans="1:15" ht="18" customHeight="1" x14ac:dyDescent="0.25">
      <c r="A25" s="55" t="s">
        <v>44</v>
      </c>
      <c r="B25" s="55" t="s">
        <v>64</v>
      </c>
      <c r="C25" s="30" t="s">
        <v>66</v>
      </c>
      <c r="D25" s="30" t="s">
        <v>78</v>
      </c>
      <c r="E25" s="50">
        <v>14.34</v>
      </c>
      <c r="F25" s="30">
        <v>25</v>
      </c>
      <c r="G25" s="30" t="s">
        <v>73</v>
      </c>
      <c r="H25" s="52">
        <f t="shared" si="0"/>
        <v>358.5</v>
      </c>
    </row>
    <row r="26" spans="1:15" ht="15.75" thickBot="1" x14ac:dyDescent="0.3">
      <c r="H26" s="31"/>
    </row>
    <row r="27" spans="1:15" ht="29.25" customHeight="1" x14ac:dyDescent="0.25">
      <c r="H27" s="109">
        <f>SUM(H6:H25)</f>
        <v>65372.5</v>
      </c>
      <c r="I27" s="32"/>
      <c r="L27" s="28"/>
    </row>
    <row r="28" spans="1:15" ht="24" thickBot="1" x14ac:dyDescent="0.4">
      <c r="C28" s="57" t="s">
        <v>93</v>
      </c>
      <c r="H28" s="110"/>
      <c r="I28" s="32"/>
    </row>
    <row r="29" spans="1:15" x14ac:dyDescent="0.25">
      <c r="L29" s="26"/>
      <c r="M29" s="26"/>
      <c r="N29" s="26"/>
      <c r="O29" s="26"/>
    </row>
  </sheetData>
  <sheetProtection algorithmName="SHA-512" hashValue="uNpUZqUMrmAJ3OHhlX9h6XMNHHRefVvqFSVH9c1VuVuezBj2HiIEetvhZEKbQ3KVaILd68GLbmWccYSmCtFR6g==" saltValue="HG2NsgRz5GQvqF0usBPEfA==" spinCount="100000" sheet="1" objects="1" scenarios="1" selectLockedCells="1"/>
  <mergeCells count="6">
    <mergeCell ref="H27:H28"/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scale="64" orientation="landscape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sheetPr>
    <pageSetUpPr fitToPage="1"/>
  </sheetPr>
  <dimension ref="A1:N20"/>
  <sheetViews>
    <sheetView workbookViewId="0">
      <selection sqref="A1:XFD1048576"/>
    </sheetView>
  </sheetViews>
  <sheetFormatPr defaultRowHeight="15" x14ac:dyDescent="0.25"/>
  <cols>
    <col min="1" max="1" width="22" style="117" customWidth="1"/>
    <col min="2" max="2" width="19" style="117" customWidth="1"/>
    <col min="3" max="3" width="16.140625" style="117" customWidth="1"/>
    <col min="4" max="4" width="13.42578125" style="117" customWidth="1"/>
    <col min="5" max="5" width="14.5703125" style="117" customWidth="1"/>
    <col min="6" max="6" width="12.5703125" style="117" hidden="1" customWidth="1"/>
    <col min="7" max="7" width="14.5703125" style="117" customWidth="1"/>
    <col min="8" max="8" width="15.5703125" style="117" customWidth="1"/>
    <col min="9" max="16384" width="9.140625" style="117"/>
  </cols>
  <sheetData>
    <row r="1" spans="1:14" ht="21.75" customHeight="1" x14ac:dyDescent="0.3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4" ht="18" customHeight="1" x14ac:dyDescent="0.35">
      <c r="A2" s="118" t="s">
        <v>37</v>
      </c>
      <c r="B2" s="118"/>
      <c r="C2" s="118"/>
      <c r="D2" s="118"/>
      <c r="E2" s="118"/>
      <c r="F2" s="118"/>
      <c r="G2" s="118"/>
      <c r="H2" s="118"/>
      <c r="I2" s="127" t="s">
        <v>39</v>
      </c>
      <c r="J2" s="135"/>
      <c r="K2" s="135"/>
      <c r="L2" s="120" t="s">
        <v>94</v>
      </c>
      <c r="M2" s="120"/>
      <c r="N2" s="136"/>
    </row>
    <row r="3" spans="1:14" ht="18.75" customHeight="1" x14ac:dyDescent="0.35">
      <c r="A3" s="118"/>
      <c r="B3" s="118"/>
      <c r="C3" s="118"/>
      <c r="D3" s="118"/>
      <c r="E3" s="118"/>
      <c r="F3" s="118"/>
      <c r="G3" s="118"/>
      <c r="H3" s="118"/>
      <c r="I3" s="127" t="s">
        <v>40</v>
      </c>
      <c r="J3" s="135"/>
      <c r="K3" s="135"/>
      <c r="L3" s="129">
        <v>700127745</v>
      </c>
      <c r="M3" s="129"/>
      <c r="N3" s="130"/>
    </row>
    <row r="4" spans="1:14" ht="15.75" customHeight="1" x14ac:dyDescent="0.3">
      <c r="A4" s="137"/>
      <c r="B4" s="137"/>
      <c r="C4" s="137"/>
      <c r="D4" s="137"/>
      <c r="E4" s="137"/>
      <c r="F4" s="137"/>
    </row>
    <row r="5" spans="1:14" ht="36.75" customHeight="1" x14ac:dyDescent="0.25">
      <c r="A5" s="122" t="s">
        <v>68</v>
      </c>
      <c r="B5" s="122" t="s">
        <v>69</v>
      </c>
      <c r="C5" s="122" t="s">
        <v>70</v>
      </c>
      <c r="D5" s="122" t="s">
        <v>71</v>
      </c>
      <c r="E5" s="122" t="s">
        <v>77</v>
      </c>
      <c r="F5" s="122" t="s">
        <v>76</v>
      </c>
      <c r="G5" s="122" t="s">
        <v>72</v>
      </c>
    </row>
    <row r="6" spans="1:14" ht="18" customHeight="1" x14ac:dyDescent="0.25">
      <c r="A6" s="123" t="s">
        <v>79</v>
      </c>
      <c r="B6" s="123" t="s">
        <v>80</v>
      </c>
      <c r="C6" s="124" t="s">
        <v>66</v>
      </c>
      <c r="D6" s="124" t="s">
        <v>78</v>
      </c>
      <c r="E6" s="138">
        <v>18.52</v>
      </c>
      <c r="F6" s="124">
        <v>1</v>
      </c>
      <c r="G6" s="124" t="s">
        <v>73</v>
      </c>
      <c r="J6" s="139"/>
    </row>
    <row r="7" spans="1:14" ht="18" customHeight="1" x14ac:dyDescent="0.25">
      <c r="A7" s="125" t="s">
        <v>79</v>
      </c>
      <c r="B7" s="125" t="s">
        <v>81</v>
      </c>
      <c r="C7" s="126" t="s">
        <v>66</v>
      </c>
      <c r="D7" s="126" t="s">
        <v>78</v>
      </c>
      <c r="E7" s="134">
        <v>9.6300000000000008</v>
      </c>
      <c r="F7" s="126">
        <v>1</v>
      </c>
      <c r="G7" s="126" t="s">
        <v>74</v>
      </c>
    </row>
    <row r="8" spans="1:14" ht="18" customHeight="1" x14ac:dyDescent="0.25">
      <c r="A8" s="123" t="s">
        <v>79</v>
      </c>
      <c r="B8" s="123" t="s">
        <v>82</v>
      </c>
      <c r="C8" s="124" t="s">
        <v>91</v>
      </c>
      <c r="D8" s="124" t="s">
        <v>78</v>
      </c>
      <c r="E8" s="138">
        <v>17.05</v>
      </c>
      <c r="F8" s="124">
        <v>1</v>
      </c>
      <c r="G8" s="124" t="s">
        <v>73</v>
      </c>
    </row>
    <row r="9" spans="1:14" ht="18" customHeight="1" x14ac:dyDescent="0.25">
      <c r="A9" s="125" t="s">
        <v>79</v>
      </c>
      <c r="B9" s="125" t="s">
        <v>83</v>
      </c>
      <c r="C9" s="126" t="s">
        <v>66</v>
      </c>
      <c r="D9" s="126" t="s">
        <v>78</v>
      </c>
      <c r="E9" s="134">
        <v>20.23</v>
      </c>
      <c r="F9" s="126">
        <v>1</v>
      </c>
      <c r="G9" s="126" t="s">
        <v>73</v>
      </c>
    </row>
    <row r="10" spans="1:14" ht="18" customHeight="1" x14ac:dyDescent="0.25">
      <c r="A10" s="123" t="s">
        <v>79</v>
      </c>
      <c r="B10" s="123" t="s">
        <v>84</v>
      </c>
      <c r="C10" s="124" t="s">
        <v>66</v>
      </c>
      <c r="D10" s="124" t="s">
        <v>78</v>
      </c>
      <c r="E10" s="138">
        <v>20.13</v>
      </c>
      <c r="F10" s="124">
        <v>1</v>
      </c>
      <c r="G10" s="124" t="s">
        <v>73</v>
      </c>
    </row>
    <row r="11" spans="1:14" ht="18" customHeight="1" x14ac:dyDescent="0.25">
      <c r="A11" s="125" t="s">
        <v>79</v>
      </c>
      <c r="B11" s="125" t="s">
        <v>85</v>
      </c>
      <c r="C11" s="126" t="s">
        <v>66</v>
      </c>
      <c r="D11" s="126" t="s">
        <v>78</v>
      </c>
      <c r="E11" s="134">
        <v>23.09</v>
      </c>
      <c r="F11" s="126">
        <v>2.5</v>
      </c>
      <c r="G11" s="126" t="s">
        <v>92</v>
      </c>
    </row>
    <row r="12" spans="1:14" ht="18" customHeight="1" x14ac:dyDescent="0.25">
      <c r="A12" s="123" t="s">
        <v>79</v>
      </c>
      <c r="B12" s="123" t="s">
        <v>86</v>
      </c>
      <c r="C12" s="124" t="s">
        <v>66</v>
      </c>
      <c r="D12" s="124" t="s">
        <v>78</v>
      </c>
      <c r="E12" s="138">
        <v>14.6</v>
      </c>
      <c r="F12" s="124">
        <v>1</v>
      </c>
      <c r="G12" s="124" t="s">
        <v>74</v>
      </c>
    </row>
    <row r="13" spans="1:14" ht="18" customHeight="1" x14ac:dyDescent="0.25">
      <c r="A13" s="140" t="s">
        <v>79</v>
      </c>
      <c r="B13" s="140" t="s">
        <v>87</v>
      </c>
      <c r="C13" s="141" t="s">
        <v>66</v>
      </c>
      <c r="D13" s="126" t="s">
        <v>78</v>
      </c>
      <c r="E13" s="134">
        <v>60.69</v>
      </c>
      <c r="F13" s="141">
        <v>1</v>
      </c>
      <c r="G13" s="141" t="s">
        <v>73</v>
      </c>
    </row>
    <row r="14" spans="1:14" ht="18" customHeight="1" x14ac:dyDescent="0.25">
      <c r="A14" s="142" t="s">
        <v>79</v>
      </c>
      <c r="B14" s="142" t="s">
        <v>88</v>
      </c>
      <c r="C14" s="143" t="s">
        <v>66</v>
      </c>
      <c r="D14" s="124" t="s">
        <v>78</v>
      </c>
      <c r="E14" s="138">
        <v>12.24</v>
      </c>
      <c r="F14" s="143">
        <v>1</v>
      </c>
      <c r="G14" s="143" t="s">
        <v>73</v>
      </c>
    </row>
    <row r="15" spans="1:14" ht="18" customHeight="1" x14ac:dyDescent="0.25">
      <c r="A15" s="140" t="s">
        <v>79</v>
      </c>
      <c r="B15" s="140" t="s">
        <v>89</v>
      </c>
      <c r="C15" s="141" t="s">
        <v>66</v>
      </c>
      <c r="D15" s="126" t="s">
        <v>78</v>
      </c>
      <c r="E15" s="134">
        <v>16.670000000000002</v>
      </c>
      <c r="F15" s="141">
        <v>2.5</v>
      </c>
      <c r="G15" s="141" t="s">
        <v>92</v>
      </c>
    </row>
    <row r="16" spans="1:14" ht="18" customHeight="1" x14ac:dyDescent="0.25">
      <c r="A16" s="142" t="s">
        <v>79</v>
      </c>
      <c r="B16" s="142" t="s">
        <v>90</v>
      </c>
      <c r="C16" s="143" t="s">
        <v>66</v>
      </c>
      <c r="D16" s="143" t="s">
        <v>78</v>
      </c>
      <c r="E16" s="138">
        <v>43.45</v>
      </c>
      <c r="F16" s="143">
        <v>1</v>
      </c>
      <c r="G16" s="143" t="s">
        <v>73</v>
      </c>
    </row>
    <row r="17" ht="18" customHeight="1" x14ac:dyDescent="0.25"/>
    <row r="19" ht="63.75" customHeight="1" x14ac:dyDescent="0.25"/>
    <row r="20" ht="24" hidden="1" customHeight="1" thickBot="1" x14ac:dyDescent="0.25"/>
  </sheetData>
  <sheetProtection algorithmName="SHA-512" hashValue="bKc81BnFoflArK4jJ1aid+hpYC1rMbsoLOFEucZrPdsi2YTxAi3bHLDSyMK5f2Stbvl1WDj8tvJAtJ+L+ip1RA==" saltValue="BPdHhgWNJzD6tNbDM8eyRQ==" spinCount="100000" sheet="1" objects="1" scenarios="1" selectLockedCells="1"/>
  <mergeCells count="5"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scale="71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sheetPr>
    <pageSetUpPr fitToPage="1"/>
  </sheetPr>
  <dimension ref="A1:N13"/>
  <sheetViews>
    <sheetView workbookViewId="0">
      <selection sqref="A1:XFD1048576"/>
    </sheetView>
  </sheetViews>
  <sheetFormatPr defaultRowHeight="15" x14ac:dyDescent="0.25"/>
  <cols>
    <col min="1" max="1" width="22.85546875" style="117" customWidth="1"/>
    <col min="2" max="2" width="26.85546875" style="117" customWidth="1"/>
    <col min="3" max="3" width="14.85546875" style="117" customWidth="1"/>
    <col min="4" max="4" width="16.85546875" style="117" customWidth="1"/>
    <col min="5" max="5" width="14.7109375" style="117" customWidth="1"/>
    <col min="6" max="6" width="13" style="117" hidden="1" customWidth="1"/>
    <col min="7" max="7" width="12.85546875" style="117" customWidth="1"/>
    <col min="8" max="8" width="16" style="117" customWidth="1"/>
    <col min="9" max="16384" width="9.140625" style="117"/>
  </cols>
  <sheetData>
    <row r="1" spans="1:14" ht="21" x14ac:dyDescent="0.3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4" ht="19.5" customHeight="1" x14ac:dyDescent="0.35">
      <c r="A2" s="118" t="s">
        <v>37</v>
      </c>
      <c r="B2" s="118"/>
      <c r="C2" s="118"/>
      <c r="D2" s="118"/>
      <c r="E2" s="118"/>
      <c r="F2" s="118"/>
      <c r="G2" s="118"/>
      <c r="H2" s="118"/>
      <c r="I2" s="127" t="s">
        <v>39</v>
      </c>
      <c r="J2" s="128"/>
      <c r="K2" s="128"/>
      <c r="L2" s="129" t="s">
        <v>94</v>
      </c>
      <c r="M2" s="129"/>
      <c r="N2" s="130"/>
    </row>
    <row r="3" spans="1:14" ht="18" customHeight="1" x14ac:dyDescent="0.35">
      <c r="A3" s="118"/>
      <c r="B3" s="118"/>
      <c r="C3" s="118"/>
      <c r="D3" s="118"/>
      <c r="E3" s="118"/>
      <c r="F3" s="118"/>
      <c r="G3" s="118"/>
      <c r="H3" s="118"/>
      <c r="I3" s="127" t="s">
        <v>40</v>
      </c>
      <c r="J3" s="128"/>
      <c r="K3" s="128"/>
      <c r="L3" s="129">
        <v>700127745</v>
      </c>
      <c r="M3" s="129"/>
      <c r="N3" s="130"/>
    </row>
    <row r="4" spans="1:14" ht="18" customHeight="1" x14ac:dyDescent="0.35">
      <c r="A4" s="131"/>
      <c r="B4" s="131"/>
      <c r="C4" s="131"/>
      <c r="D4" s="131"/>
      <c r="E4" s="131"/>
      <c r="F4" s="131"/>
      <c r="G4" s="131"/>
      <c r="H4" s="132"/>
      <c r="I4" s="133"/>
      <c r="J4" s="133"/>
      <c r="K4" s="133"/>
      <c r="L4" s="133"/>
      <c r="M4" s="133"/>
    </row>
    <row r="5" spans="1:14" ht="37.5" customHeight="1" x14ac:dyDescent="0.25">
      <c r="A5" s="122" t="s">
        <v>68</v>
      </c>
      <c r="B5" s="122" t="s">
        <v>69</v>
      </c>
      <c r="C5" s="122" t="s">
        <v>70</v>
      </c>
      <c r="D5" s="122" t="s">
        <v>71</v>
      </c>
      <c r="E5" s="122" t="s">
        <v>77</v>
      </c>
      <c r="F5" s="122" t="s">
        <v>76</v>
      </c>
      <c r="G5" s="122" t="s">
        <v>72</v>
      </c>
    </row>
    <row r="6" spans="1:14" ht="18" customHeight="1" x14ac:dyDescent="0.25">
      <c r="A6" s="123" t="s">
        <v>94</v>
      </c>
      <c r="B6" s="123" t="s">
        <v>95</v>
      </c>
      <c r="C6" s="124" t="s">
        <v>91</v>
      </c>
      <c r="D6" s="124" t="s">
        <v>240</v>
      </c>
      <c r="E6" s="134">
        <v>7.97</v>
      </c>
      <c r="F6" s="124">
        <v>25</v>
      </c>
      <c r="G6" s="124" t="s">
        <v>75</v>
      </c>
    </row>
    <row r="7" spans="1:14" ht="18" customHeight="1" x14ac:dyDescent="0.25">
      <c r="A7" s="125" t="s">
        <v>94</v>
      </c>
      <c r="B7" s="125" t="s">
        <v>96</v>
      </c>
      <c r="C7" s="126" t="s">
        <v>66</v>
      </c>
      <c r="D7" s="126" t="s">
        <v>78</v>
      </c>
      <c r="E7" s="134">
        <v>23.39</v>
      </c>
      <c r="F7" s="126">
        <v>100</v>
      </c>
      <c r="G7" s="126" t="s">
        <v>73</v>
      </c>
    </row>
    <row r="8" spans="1:14" ht="18" customHeight="1" x14ac:dyDescent="0.25">
      <c r="A8" s="123" t="s">
        <v>94</v>
      </c>
      <c r="B8" s="123" t="s">
        <v>97</v>
      </c>
      <c r="C8" s="124" t="s">
        <v>100</v>
      </c>
      <c r="D8" s="124" t="s">
        <v>78</v>
      </c>
      <c r="E8" s="134">
        <v>19.11</v>
      </c>
      <c r="F8" s="124">
        <v>80</v>
      </c>
      <c r="G8" s="124" t="s">
        <v>73</v>
      </c>
    </row>
    <row r="9" spans="1:14" ht="18" customHeight="1" x14ac:dyDescent="0.25">
      <c r="A9" s="125" t="s">
        <v>94</v>
      </c>
      <c r="B9" s="125" t="s">
        <v>98</v>
      </c>
      <c r="C9" s="126" t="s">
        <v>100</v>
      </c>
      <c r="D9" s="126" t="s">
        <v>78</v>
      </c>
      <c r="E9" s="134">
        <v>10.78</v>
      </c>
      <c r="F9" s="126">
        <v>25</v>
      </c>
      <c r="G9" s="126" t="s">
        <v>74</v>
      </c>
    </row>
    <row r="10" spans="1:14" x14ac:dyDescent="0.25">
      <c r="A10" s="123" t="s">
        <v>94</v>
      </c>
      <c r="B10" s="123" t="s">
        <v>99</v>
      </c>
      <c r="C10" s="124" t="s">
        <v>91</v>
      </c>
      <c r="D10" s="124" t="s">
        <v>240</v>
      </c>
      <c r="E10" s="134">
        <v>7.81</v>
      </c>
      <c r="F10" s="124">
        <v>25</v>
      </c>
      <c r="G10" s="124" t="s">
        <v>75</v>
      </c>
    </row>
    <row r="11" spans="1:14" ht="18" customHeight="1" x14ac:dyDescent="0.25"/>
    <row r="12" spans="1:14" ht="15.75" customHeight="1" x14ac:dyDescent="0.25"/>
    <row r="13" spans="1:14" ht="35.25" customHeight="1" x14ac:dyDescent="0.25"/>
  </sheetData>
  <sheetProtection algorithmName="SHA-512" hashValue="EuUjOCtF0/naz+95JBLNgan2sQOYTUYv2OO4YzsT1aR2kWLDCHortktJ5ET5T8uCVA9catc/OAk6eL97rrXzXA==" saltValue="u1Rm35PA11W/vku/rPdfyg==" spinCount="100000" sheet="1" objects="1" scenarios="1" selectLockedCells="1"/>
  <mergeCells count="4">
    <mergeCell ref="A1:H1"/>
    <mergeCell ref="A2:H3"/>
    <mergeCell ref="L2:N2"/>
    <mergeCell ref="L3:N3"/>
  </mergeCells>
  <pageMargins left="0.7" right="0.7" top="0.75" bottom="0.75" header="0.3" footer="0.3"/>
  <pageSetup paperSize="9" scale="68" orientation="landscape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sheetPr>
    <pageSetUpPr fitToPage="1"/>
  </sheetPr>
  <dimension ref="A1:N61"/>
  <sheetViews>
    <sheetView tabSelected="1" workbookViewId="0">
      <selection activeCell="E16" sqref="E16"/>
    </sheetView>
  </sheetViews>
  <sheetFormatPr defaultRowHeight="15" x14ac:dyDescent="0.25"/>
  <cols>
    <col min="1" max="1" width="21.42578125" style="117" customWidth="1"/>
    <col min="2" max="2" width="26" style="117" customWidth="1"/>
    <col min="3" max="3" width="24.7109375" style="117" customWidth="1"/>
    <col min="4" max="4" width="16.140625" style="117" customWidth="1"/>
    <col min="5" max="5" width="14.28515625" style="117" customWidth="1"/>
    <col min="6" max="6" width="14.5703125" style="117" hidden="1" customWidth="1"/>
    <col min="7" max="7" width="14.140625" style="117" customWidth="1"/>
    <col min="8" max="8" width="18.42578125" style="117" customWidth="1"/>
    <col min="9" max="11" width="9.140625" style="117"/>
    <col min="12" max="12" width="17.85546875" style="117" bestFit="1" customWidth="1"/>
    <col min="13" max="16384" width="9.140625" style="117"/>
  </cols>
  <sheetData>
    <row r="1" spans="1:14" ht="21" x14ac:dyDescent="0.3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4" ht="18" customHeight="1" x14ac:dyDescent="0.35">
      <c r="A2" s="118" t="s">
        <v>37</v>
      </c>
      <c r="B2" s="118"/>
      <c r="C2" s="118"/>
      <c r="D2" s="118"/>
      <c r="E2" s="118"/>
      <c r="F2" s="118"/>
      <c r="G2" s="118"/>
      <c r="H2" s="118"/>
      <c r="I2" s="119" t="s">
        <v>39</v>
      </c>
      <c r="J2" s="120"/>
      <c r="K2" s="120"/>
      <c r="L2" s="121" t="s">
        <v>94</v>
      </c>
      <c r="M2" s="121"/>
      <c r="N2" s="144"/>
    </row>
    <row r="3" spans="1:14" ht="22.5" customHeight="1" x14ac:dyDescent="0.35">
      <c r="A3" s="118"/>
      <c r="B3" s="118"/>
      <c r="C3" s="118"/>
      <c r="D3" s="118"/>
      <c r="E3" s="118"/>
      <c r="F3" s="118"/>
      <c r="G3" s="118"/>
      <c r="H3" s="118"/>
      <c r="I3" s="119" t="s">
        <v>40</v>
      </c>
      <c r="J3" s="120"/>
      <c r="K3" s="120"/>
      <c r="L3" s="121">
        <v>700127745</v>
      </c>
      <c r="M3" s="121"/>
      <c r="N3" s="144"/>
    </row>
    <row r="5" spans="1:14" ht="30" x14ac:dyDescent="0.25">
      <c r="A5" s="122" t="s">
        <v>68</v>
      </c>
      <c r="B5" s="122" t="s">
        <v>69</v>
      </c>
      <c r="C5" s="122" t="s">
        <v>70</v>
      </c>
      <c r="D5" s="122" t="s">
        <v>71</v>
      </c>
      <c r="E5" s="122" t="s">
        <v>77</v>
      </c>
      <c r="F5" s="122" t="s">
        <v>76</v>
      </c>
      <c r="G5" s="122" t="s">
        <v>72</v>
      </c>
    </row>
    <row r="6" spans="1:14" x14ac:dyDescent="0.25">
      <c r="A6" s="123" t="s">
        <v>124</v>
      </c>
      <c r="B6" s="123" t="s">
        <v>125</v>
      </c>
      <c r="C6" s="124" t="s">
        <v>67</v>
      </c>
      <c r="D6" s="124" t="s">
        <v>78</v>
      </c>
      <c r="E6" s="116">
        <v>23.34</v>
      </c>
      <c r="F6" s="124">
        <v>25</v>
      </c>
      <c r="G6" s="124" t="s">
        <v>73</v>
      </c>
    </row>
    <row r="7" spans="1:14" x14ac:dyDescent="0.25">
      <c r="A7" s="125" t="s">
        <v>124</v>
      </c>
      <c r="B7" s="125" t="s">
        <v>126</v>
      </c>
      <c r="C7" s="126" t="s">
        <v>66</v>
      </c>
      <c r="D7" s="126" t="s">
        <v>78</v>
      </c>
      <c r="E7" s="116">
        <v>81.39</v>
      </c>
      <c r="F7" s="126">
        <v>25</v>
      </c>
      <c r="G7" s="126" t="s">
        <v>73</v>
      </c>
    </row>
    <row r="8" spans="1:14" x14ac:dyDescent="0.25">
      <c r="A8" s="123" t="s">
        <v>124</v>
      </c>
      <c r="B8" s="123" t="s">
        <v>127</v>
      </c>
      <c r="C8" s="124" t="s">
        <v>100</v>
      </c>
      <c r="D8" s="124" t="s">
        <v>78</v>
      </c>
      <c r="E8" s="116">
        <v>45.07</v>
      </c>
      <c r="F8" s="124">
        <v>25</v>
      </c>
      <c r="G8" s="124" t="s">
        <v>73</v>
      </c>
    </row>
    <row r="9" spans="1:14" x14ac:dyDescent="0.25">
      <c r="A9" s="125" t="s">
        <v>124</v>
      </c>
      <c r="B9" s="125" t="s">
        <v>128</v>
      </c>
      <c r="C9" s="126" t="s">
        <v>100</v>
      </c>
      <c r="D9" s="126" t="s">
        <v>78</v>
      </c>
      <c r="E9" s="116">
        <v>91.76</v>
      </c>
      <c r="F9" s="126">
        <v>25</v>
      </c>
      <c r="G9" s="126" t="s">
        <v>73</v>
      </c>
    </row>
    <row r="10" spans="1:14" x14ac:dyDescent="0.25">
      <c r="A10" s="123" t="s">
        <v>124</v>
      </c>
      <c r="B10" s="123" t="s">
        <v>129</v>
      </c>
      <c r="C10" s="124" t="s">
        <v>100</v>
      </c>
      <c r="D10" s="124" t="s">
        <v>78</v>
      </c>
      <c r="E10" s="116">
        <v>44.39</v>
      </c>
      <c r="F10" s="124">
        <v>25</v>
      </c>
      <c r="G10" s="124" t="s">
        <v>73</v>
      </c>
    </row>
    <row r="11" spans="1:14" x14ac:dyDescent="0.25">
      <c r="A11" s="125" t="s">
        <v>124</v>
      </c>
      <c r="B11" s="125" t="s">
        <v>130</v>
      </c>
      <c r="C11" s="126" t="s">
        <v>65</v>
      </c>
      <c r="D11" s="126" t="s">
        <v>78</v>
      </c>
      <c r="E11" s="116">
        <v>1952.3</v>
      </c>
      <c r="F11" s="126">
        <v>25</v>
      </c>
      <c r="G11" s="126" t="s">
        <v>73</v>
      </c>
    </row>
    <row r="12" spans="1:14" x14ac:dyDescent="0.25">
      <c r="A12" s="125" t="s">
        <v>124</v>
      </c>
      <c r="B12" s="125" t="s">
        <v>131</v>
      </c>
      <c r="C12" s="126" t="s">
        <v>181</v>
      </c>
      <c r="D12" s="126" t="s">
        <v>240</v>
      </c>
      <c r="E12" s="116">
        <v>10.49</v>
      </c>
      <c r="F12" s="126">
        <v>25</v>
      </c>
      <c r="G12" s="126" t="s">
        <v>75</v>
      </c>
    </row>
    <row r="13" spans="1:14" x14ac:dyDescent="0.25">
      <c r="A13" s="123" t="s">
        <v>124</v>
      </c>
      <c r="B13" s="123" t="s">
        <v>132</v>
      </c>
      <c r="C13" s="124" t="s">
        <v>100</v>
      </c>
      <c r="D13" s="124" t="s">
        <v>78</v>
      </c>
      <c r="E13" s="116">
        <v>28.99</v>
      </c>
      <c r="F13" s="124">
        <v>25</v>
      </c>
      <c r="G13" s="124" t="s">
        <v>73</v>
      </c>
    </row>
    <row r="14" spans="1:14" x14ac:dyDescent="0.25">
      <c r="A14" s="125" t="s">
        <v>124</v>
      </c>
      <c r="B14" s="125" t="s">
        <v>133</v>
      </c>
      <c r="C14" s="126" t="s">
        <v>100</v>
      </c>
      <c r="D14" s="126" t="s">
        <v>78</v>
      </c>
      <c r="E14" s="116">
        <v>12.73</v>
      </c>
      <c r="F14" s="126">
        <v>25</v>
      </c>
      <c r="G14" s="126" t="s">
        <v>74</v>
      </c>
    </row>
    <row r="15" spans="1:14" x14ac:dyDescent="0.25">
      <c r="A15" s="123" t="s">
        <v>124</v>
      </c>
      <c r="B15" s="123" t="s">
        <v>134</v>
      </c>
      <c r="C15" s="124" t="s">
        <v>67</v>
      </c>
      <c r="D15" s="124" t="s">
        <v>240</v>
      </c>
      <c r="E15" s="116">
        <v>3.94</v>
      </c>
      <c r="F15" s="124">
        <v>25</v>
      </c>
      <c r="G15" s="124" t="s">
        <v>75</v>
      </c>
    </row>
    <row r="16" spans="1:14" x14ac:dyDescent="0.25">
      <c r="A16" s="125" t="s">
        <v>124</v>
      </c>
      <c r="B16" s="125" t="s">
        <v>135</v>
      </c>
      <c r="C16" s="126" t="s">
        <v>67</v>
      </c>
      <c r="D16" s="126" t="s">
        <v>78</v>
      </c>
      <c r="E16" s="116">
        <v>30.41</v>
      </c>
      <c r="F16" s="126">
        <v>25</v>
      </c>
      <c r="G16" s="126" t="s">
        <v>73</v>
      </c>
    </row>
    <row r="17" spans="1:7" x14ac:dyDescent="0.25">
      <c r="A17" s="123" t="s">
        <v>124</v>
      </c>
      <c r="B17" s="123" t="s">
        <v>136</v>
      </c>
      <c r="C17" s="124" t="s">
        <v>67</v>
      </c>
      <c r="D17" s="124" t="s">
        <v>78</v>
      </c>
      <c r="E17" s="116">
        <v>35.81</v>
      </c>
      <c r="F17" s="124">
        <v>275</v>
      </c>
      <c r="G17" s="124" t="s">
        <v>73</v>
      </c>
    </row>
    <row r="18" spans="1:7" x14ac:dyDescent="0.25">
      <c r="A18" s="125" t="s">
        <v>124</v>
      </c>
      <c r="B18" s="125" t="s">
        <v>137</v>
      </c>
      <c r="C18" s="126" t="s">
        <v>65</v>
      </c>
      <c r="D18" s="126" t="s">
        <v>78</v>
      </c>
      <c r="E18" s="116">
        <v>240</v>
      </c>
      <c r="F18" s="126">
        <v>40</v>
      </c>
      <c r="G18" s="126" t="s">
        <v>73</v>
      </c>
    </row>
    <row r="19" spans="1:7" x14ac:dyDescent="0.25">
      <c r="A19" s="123" t="s">
        <v>124</v>
      </c>
      <c r="B19" s="123" t="s">
        <v>138</v>
      </c>
      <c r="C19" s="124" t="s">
        <v>67</v>
      </c>
      <c r="D19" s="124" t="s">
        <v>78</v>
      </c>
      <c r="E19" s="116">
        <v>41.62</v>
      </c>
      <c r="F19" s="124">
        <v>25</v>
      </c>
      <c r="G19" s="124" t="s">
        <v>73</v>
      </c>
    </row>
    <row r="20" spans="1:7" x14ac:dyDescent="0.25">
      <c r="A20" s="125" t="s">
        <v>124</v>
      </c>
      <c r="B20" s="125" t="s">
        <v>139</v>
      </c>
      <c r="C20" s="126" t="s">
        <v>67</v>
      </c>
      <c r="D20" s="126" t="s">
        <v>78</v>
      </c>
      <c r="E20" s="116">
        <v>28.18</v>
      </c>
      <c r="F20" s="126">
        <v>25</v>
      </c>
      <c r="G20" s="126" t="s">
        <v>73</v>
      </c>
    </row>
    <row r="21" spans="1:7" x14ac:dyDescent="0.25">
      <c r="A21" s="123" t="s">
        <v>124</v>
      </c>
      <c r="B21" s="123" t="s">
        <v>140</v>
      </c>
      <c r="C21" s="124" t="s">
        <v>67</v>
      </c>
      <c r="D21" s="124" t="s">
        <v>240</v>
      </c>
      <c r="E21" s="116">
        <v>2.4700000000000002</v>
      </c>
      <c r="F21" s="124">
        <v>4500</v>
      </c>
      <c r="G21" s="124" t="s">
        <v>75</v>
      </c>
    </row>
    <row r="22" spans="1:7" x14ac:dyDescent="0.25">
      <c r="A22" s="125" t="s">
        <v>124</v>
      </c>
      <c r="B22" s="125" t="s">
        <v>141</v>
      </c>
      <c r="C22" s="126" t="s">
        <v>67</v>
      </c>
      <c r="D22" s="126" t="s">
        <v>78</v>
      </c>
      <c r="E22" s="116">
        <v>32.32</v>
      </c>
      <c r="F22" s="126">
        <v>25</v>
      </c>
      <c r="G22" s="126" t="s">
        <v>73</v>
      </c>
    </row>
    <row r="23" spans="1:7" x14ac:dyDescent="0.25">
      <c r="A23" s="123" t="s">
        <v>124</v>
      </c>
      <c r="B23" s="123" t="s">
        <v>142</v>
      </c>
      <c r="C23" s="124" t="s">
        <v>182</v>
      </c>
      <c r="D23" s="124" t="s">
        <v>240</v>
      </c>
      <c r="E23" s="116">
        <v>3.7</v>
      </c>
      <c r="F23" s="124">
        <v>25</v>
      </c>
      <c r="G23" s="124" t="s">
        <v>75</v>
      </c>
    </row>
    <row r="24" spans="1:7" x14ac:dyDescent="0.25">
      <c r="A24" s="125" t="s">
        <v>124</v>
      </c>
      <c r="B24" s="125" t="s">
        <v>143</v>
      </c>
      <c r="C24" s="126" t="s">
        <v>182</v>
      </c>
      <c r="D24" s="126" t="s">
        <v>78</v>
      </c>
      <c r="E24" s="116">
        <v>193.8</v>
      </c>
      <c r="F24" s="126">
        <v>25</v>
      </c>
      <c r="G24" s="126" t="s">
        <v>184</v>
      </c>
    </row>
    <row r="25" spans="1:7" x14ac:dyDescent="0.25">
      <c r="A25" s="123" t="s">
        <v>124</v>
      </c>
      <c r="B25" s="123" t="s">
        <v>144</v>
      </c>
      <c r="C25" s="124" t="s">
        <v>182</v>
      </c>
      <c r="D25" s="124" t="s">
        <v>78</v>
      </c>
      <c r="E25" s="116">
        <v>27.66</v>
      </c>
      <c r="F25" s="124">
        <v>25</v>
      </c>
      <c r="G25" s="124" t="s">
        <v>185</v>
      </c>
    </row>
    <row r="26" spans="1:7" x14ac:dyDescent="0.25">
      <c r="A26" s="125" t="s">
        <v>124</v>
      </c>
      <c r="B26" s="125" t="s">
        <v>145</v>
      </c>
      <c r="C26" s="126" t="s">
        <v>65</v>
      </c>
      <c r="D26" s="126" t="s">
        <v>78</v>
      </c>
      <c r="E26" s="116">
        <v>2605.5100000000002</v>
      </c>
      <c r="F26" s="126">
        <v>5</v>
      </c>
      <c r="G26" s="126" t="s">
        <v>73</v>
      </c>
    </row>
    <row r="27" spans="1:7" x14ac:dyDescent="0.25">
      <c r="A27" s="123" t="s">
        <v>124</v>
      </c>
      <c r="B27" s="123" t="s">
        <v>146</v>
      </c>
      <c r="C27" s="124" t="s">
        <v>65</v>
      </c>
      <c r="D27" s="124" t="s">
        <v>78</v>
      </c>
      <c r="E27" s="116">
        <v>100.14</v>
      </c>
      <c r="F27" s="124">
        <v>2000</v>
      </c>
      <c r="G27" s="124" t="s">
        <v>73</v>
      </c>
    </row>
    <row r="28" spans="1:7" x14ac:dyDescent="0.25">
      <c r="A28" s="125" t="s">
        <v>124</v>
      </c>
      <c r="B28" s="125" t="s">
        <v>147</v>
      </c>
      <c r="C28" s="126" t="s">
        <v>65</v>
      </c>
      <c r="D28" s="126" t="s">
        <v>240</v>
      </c>
      <c r="E28" s="116">
        <v>2.33</v>
      </c>
      <c r="F28" s="126">
        <v>25</v>
      </c>
      <c r="G28" s="126" t="s">
        <v>75</v>
      </c>
    </row>
    <row r="29" spans="1:7" x14ac:dyDescent="0.25">
      <c r="A29" s="123" t="s">
        <v>124</v>
      </c>
      <c r="B29" s="123" t="s">
        <v>148</v>
      </c>
      <c r="C29" s="124" t="s">
        <v>65</v>
      </c>
      <c r="D29" s="124" t="s">
        <v>78</v>
      </c>
      <c r="E29" s="116">
        <v>20.8</v>
      </c>
      <c r="F29" s="124">
        <v>25</v>
      </c>
      <c r="G29" s="124" t="s">
        <v>73</v>
      </c>
    </row>
    <row r="30" spans="1:7" x14ac:dyDescent="0.25">
      <c r="A30" s="125" t="s">
        <v>124</v>
      </c>
      <c r="B30" s="125" t="s">
        <v>149</v>
      </c>
      <c r="C30" s="126" t="s">
        <v>65</v>
      </c>
      <c r="D30" s="126" t="s">
        <v>78</v>
      </c>
      <c r="E30" s="116">
        <v>133.37</v>
      </c>
      <c r="F30" s="126">
        <v>25</v>
      </c>
      <c r="G30" s="126" t="s">
        <v>73</v>
      </c>
    </row>
    <row r="31" spans="1:7" x14ac:dyDescent="0.25">
      <c r="A31" s="123" t="s">
        <v>124</v>
      </c>
      <c r="B31" s="123" t="s">
        <v>150</v>
      </c>
      <c r="C31" s="124" t="s">
        <v>65</v>
      </c>
      <c r="D31" s="124" t="s">
        <v>78</v>
      </c>
      <c r="E31" s="116">
        <v>34.9</v>
      </c>
      <c r="F31" s="124">
        <v>200</v>
      </c>
      <c r="G31" s="124" t="s">
        <v>73</v>
      </c>
    </row>
    <row r="32" spans="1:7" x14ac:dyDescent="0.25">
      <c r="A32" s="125" t="s">
        <v>124</v>
      </c>
      <c r="B32" s="125" t="s">
        <v>151</v>
      </c>
      <c r="C32" s="126" t="s">
        <v>65</v>
      </c>
      <c r="D32" s="126" t="s">
        <v>78</v>
      </c>
      <c r="E32" s="116">
        <v>41.31</v>
      </c>
      <c r="F32" s="126">
        <v>25</v>
      </c>
      <c r="G32" s="126" t="s">
        <v>73</v>
      </c>
    </row>
    <row r="33" spans="1:7" x14ac:dyDescent="0.25">
      <c r="A33" s="123" t="s">
        <v>124</v>
      </c>
      <c r="B33" s="123" t="s">
        <v>152</v>
      </c>
      <c r="C33" s="124" t="s">
        <v>67</v>
      </c>
      <c r="D33" s="124" t="s">
        <v>78</v>
      </c>
      <c r="E33" s="116">
        <v>30.79</v>
      </c>
      <c r="F33" s="124">
        <v>25</v>
      </c>
      <c r="G33" s="124" t="s">
        <v>73</v>
      </c>
    </row>
    <row r="34" spans="1:7" x14ac:dyDescent="0.25">
      <c r="A34" s="125" t="s">
        <v>124</v>
      </c>
      <c r="B34" s="125" t="s">
        <v>153</v>
      </c>
      <c r="C34" s="126" t="s">
        <v>65</v>
      </c>
      <c r="D34" s="126" t="s">
        <v>78</v>
      </c>
      <c r="E34" s="116">
        <v>71</v>
      </c>
      <c r="F34" s="126">
        <v>25</v>
      </c>
      <c r="G34" s="126" t="s">
        <v>73</v>
      </c>
    </row>
    <row r="35" spans="1:7" x14ac:dyDescent="0.25">
      <c r="A35" s="123" t="s">
        <v>124</v>
      </c>
      <c r="B35" s="123" t="s">
        <v>154</v>
      </c>
      <c r="C35" s="124" t="s">
        <v>100</v>
      </c>
      <c r="D35" s="124" t="s">
        <v>78</v>
      </c>
      <c r="E35" s="116">
        <v>34.19</v>
      </c>
      <c r="F35" s="124">
        <v>150</v>
      </c>
      <c r="G35" s="124" t="s">
        <v>73</v>
      </c>
    </row>
    <row r="36" spans="1:7" x14ac:dyDescent="0.25">
      <c r="A36" s="125" t="s">
        <v>124</v>
      </c>
      <c r="B36" s="125" t="s">
        <v>155</v>
      </c>
      <c r="C36" s="126" t="s">
        <v>91</v>
      </c>
      <c r="D36" s="126" t="s">
        <v>78</v>
      </c>
      <c r="E36" s="116">
        <v>39.85</v>
      </c>
      <c r="F36" s="126">
        <v>25</v>
      </c>
      <c r="G36" s="126" t="s">
        <v>73</v>
      </c>
    </row>
    <row r="37" spans="1:7" x14ac:dyDescent="0.25">
      <c r="A37" s="123" t="s">
        <v>124</v>
      </c>
      <c r="B37" s="123" t="s">
        <v>156</v>
      </c>
      <c r="C37" s="124" t="s">
        <v>65</v>
      </c>
      <c r="D37" s="124" t="s">
        <v>78</v>
      </c>
      <c r="E37" s="116">
        <v>42.71</v>
      </c>
      <c r="F37" s="124">
        <v>25</v>
      </c>
      <c r="G37" s="124" t="s">
        <v>73</v>
      </c>
    </row>
    <row r="38" spans="1:7" x14ac:dyDescent="0.25">
      <c r="A38" s="125" t="s">
        <v>124</v>
      </c>
      <c r="B38" s="125" t="s">
        <v>157</v>
      </c>
      <c r="C38" s="126" t="s">
        <v>65</v>
      </c>
      <c r="D38" s="126" t="s">
        <v>240</v>
      </c>
      <c r="E38" s="116">
        <v>5.19</v>
      </c>
      <c r="F38" s="126">
        <v>25</v>
      </c>
      <c r="G38" s="126" t="s">
        <v>75</v>
      </c>
    </row>
    <row r="39" spans="1:7" x14ac:dyDescent="0.25">
      <c r="A39" s="123" t="s">
        <v>124</v>
      </c>
      <c r="B39" s="123" t="s">
        <v>158</v>
      </c>
      <c r="C39" s="124" t="s">
        <v>65</v>
      </c>
      <c r="D39" s="124" t="s">
        <v>78</v>
      </c>
      <c r="E39" s="116">
        <v>2637.94</v>
      </c>
      <c r="F39" s="124">
        <v>25</v>
      </c>
      <c r="G39" s="124" t="s">
        <v>73</v>
      </c>
    </row>
    <row r="40" spans="1:7" x14ac:dyDescent="0.25">
      <c r="A40" s="125" t="s">
        <v>124</v>
      </c>
      <c r="B40" s="125" t="s">
        <v>159</v>
      </c>
      <c r="C40" s="126" t="s">
        <v>67</v>
      </c>
      <c r="D40" s="126" t="s">
        <v>78</v>
      </c>
      <c r="E40" s="116">
        <v>22.43</v>
      </c>
      <c r="F40" s="126">
        <v>25</v>
      </c>
      <c r="G40" s="126" t="s">
        <v>73</v>
      </c>
    </row>
    <row r="41" spans="1:7" x14ac:dyDescent="0.25">
      <c r="A41" s="123" t="s">
        <v>124</v>
      </c>
      <c r="B41" s="123" t="s">
        <v>160</v>
      </c>
      <c r="C41" s="124" t="s">
        <v>67</v>
      </c>
      <c r="D41" s="124" t="s">
        <v>240</v>
      </c>
      <c r="E41" s="116">
        <v>1.77</v>
      </c>
      <c r="F41" s="124">
        <v>25</v>
      </c>
      <c r="G41" s="124" t="s">
        <v>75</v>
      </c>
    </row>
    <row r="42" spans="1:7" x14ac:dyDescent="0.25">
      <c r="A42" s="125" t="s">
        <v>124</v>
      </c>
      <c r="B42" s="125" t="s">
        <v>161</v>
      </c>
      <c r="C42" s="126" t="s">
        <v>67</v>
      </c>
      <c r="D42" s="126" t="s">
        <v>240</v>
      </c>
      <c r="E42" s="116">
        <v>1.27</v>
      </c>
      <c r="F42" s="126">
        <v>25</v>
      </c>
      <c r="G42" s="126" t="s">
        <v>75</v>
      </c>
    </row>
    <row r="43" spans="1:7" x14ac:dyDescent="0.25">
      <c r="A43" s="123" t="s">
        <v>124</v>
      </c>
      <c r="B43" s="123" t="s">
        <v>162</v>
      </c>
      <c r="C43" s="124" t="s">
        <v>65</v>
      </c>
      <c r="D43" s="124" t="s">
        <v>78</v>
      </c>
      <c r="E43" s="116">
        <v>48.25</v>
      </c>
      <c r="F43" s="124">
        <v>2000</v>
      </c>
      <c r="G43" s="124" t="s">
        <v>185</v>
      </c>
    </row>
    <row r="44" spans="1:7" x14ac:dyDescent="0.25">
      <c r="A44" s="125" t="s">
        <v>124</v>
      </c>
      <c r="B44" s="125" t="s">
        <v>163</v>
      </c>
      <c r="C44" s="126" t="s">
        <v>65</v>
      </c>
      <c r="D44" s="126" t="s">
        <v>78</v>
      </c>
      <c r="E44" s="116">
        <v>126.88</v>
      </c>
      <c r="F44" s="126">
        <v>550</v>
      </c>
      <c r="G44" s="126" t="s">
        <v>73</v>
      </c>
    </row>
    <row r="45" spans="1:7" x14ac:dyDescent="0.25">
      <c r="A45" s="123" t="s">
        <v>124</v>
      </c>
      <c r="B45" s="123" t="s">
        <v>164</v>
      </c>
      <c r="C45" s="124" t="s">
        <v>65</v>
      </c>
      <c r="D45" s="124" t="s">
        <v>240</v>
      </c>
      <c r="E45" s="116">
        <v>4.3</v>
      </c>
      <c r="F45" s="124">
        <v>25</v>
      </c>
      <c r="G45" s="124" t="s">
        <v>75</v>
      </c>
    </row>
    <row r="46" spans="1:7" x14ac:dyDescent="0.25">
      <c r="A46" s="125" t="s">
        <v>124</v>
      </c>
      <c r="B46" s="125" t="s">
        <v>165</v>
      </c>
      <c r="C46" s="126" t="s">
        <v>65</v>
      </c>
      <c r="D46" s="126" t="s">
        <v>240</v>
      </c>
      <c r="E46" s="116">
        <v>5.3</v>
      </c>
      <c r="F46" s="126">
        <v>25</v>
      </c>
      <c r="G46" s="126" t="s">
        <v>75</v>
      </c>
    </row>
    <row r="47" spans="1:7" x14ac:dyDescent="0.25">
      <c r="A47" s="123" t="s">
        <v>124</v>
      </c>
      <c r="B47" s="123" t="s">
        <v>166</v>
      </c>
      <c r="C47" s="124" t="s">
        <v>183</v>
      </c>
      <c r="D47" s="124" t="s">
        <v>240</v>
      </c>
      <c r="E47" s="116">
        <v>20.34</v>
      </c>
      <c r="F47" s="124">
        <v>25</v>
      </c>
      <c r="G47" s="124" t="s">
        <v>75</v>
      </c>
    </row>
    <row r="48" spans="1:7" x14ac:dyDescent="0.25">
      <c r="A48" s="125" t="s">
        <v>124</v>
      </c>
      <c r="B48" s="125" t="s">
        <v>167</v>
      </c>
      <c r="C48" s="126" t="s">
        <v>65</v>
      </c>
      <c r="D48" s="126" t="s">
        <v>240</v>
      </c>
      <c r="E48" s="116">
        <v>3.3</v>
      </c>
      <c r="F48" s="126">
        <v>25</v>
      </c>
      <c r="G48" s="126" t="s">
        <v>75</v>
      </c>
    </row>
    <row r="49" spans="1:7" x14ac:dyDescent="0.25">
      <c r="A49" s="123" t="s">
        <v>124</v>
      </c>
      <c r="B49" s="123" t="s">
        <v>168</v>
      </c>
      <c r="C49" s="124" t="s">
        <v>67</v>
      </c>
      <c r="D49" s="124" t="s">
        <v>78</v>
      </c>
      <c r="E49" s="116">
        <v>13.73</v>
      </c>
      <c r="F49" s="124">
        <v>225</v>
      </c>
      <c r="G49" s="124" t="s">
        <v>73</v>
      </c>
    </row>
    <row r="50" spans="1:7" x14ac:dyDescent="0.25">
      <c r="A50" s="125" t="s">
        <v>124</v>
      </c>
      <c r="B50" s="125" t="s">
        <v>169</v>
      </c>
      <c r="C50" s="126" t="s">
        <v>67</v>
      </c>
      <c r="D50" s="126" t="s">
        <v>240</v>
      </c>
      <c r="E50" s="116">
        <v>4.13</v>
      </c>
      <c r="F50" s="126">
        <v>25</v>
      </c>
      <c r="G50" s="126" t="s">
        <v>75</v>
      </c>
    </row>
    <row r="51" spans="1:7" x14ac:dyDescent="0.25">
      <c r="A51" s="123" t="s">
        <v>124</v>
      </c>
      <c r="B51" s="123" t="s">
        <v>170</v>
      </c>
      <c r="C51" s="124" t="s">
        <v>65</v>
      </c>
      <c r="D51" s="124" t="s">
        <v>78</v>
      </c>
      <c r="E51" s="116">
        <v>2077.94</v>
      </c>
      <c r="F51" s="124">
        <v>25</v>
      </c>
      <c r="G51" s="124" t="s">
        <v>73</v>
      </c>
    </row>
    <row r="52" spans="1:7" x14ac:dyDescent="0.25">
      <c r="A52" s="125" t="s">
        <v>124</v>
      </c>
      <c r="B52" s="125" t="s">
        <v>171</v>
      </c>
      <c r="C52" s="126" t="s">
        <v>65</v>
      </c>
      <c r="D52" s="126" t="s">
        <v>78</v>
      </c>
      <c r="E52" s="116">
        <v>305.87</v>
      </c>
      <c r="F52" s="126">
        <v>25</v>
      </c>
      <c r="G52" s="126" t="s">
        <v>73</v>
      </c>
    </row>
    <row r="53" spans="1:7" x14ac:dyDescent="0.25">
      <c r="A53" s="123" t="s">
        <v>124</v>
      </c>
      <c r="B53" s="123" t="s">
        <v>172</v>
      </c>
      <c r="C53" s="124" t="s">
        <v>65</v>
      </c>
      <c r="D53" s="124" t="s">
        <v>240</v>
      </c>
      <c r="E53" s="116">
        <v>20.49</v>
      </c>
      <c r="F53" s="124">
        <v>25</v>
      </c>
      <c r="G53" s="124" t="s">
        <v>75</v>
      </c>
    </row>
    <row r="54" spans="1:7" x14ac:dyDescent="0.25">
      <c r="A54" s="125" t="s">
        <v>124</v>
      </c>
      <c r="B54" s="125" t="s">
        <v>173</v>
      </c>
      <c r="C54" s="126" t="s">
        <v>65</v>
      </c>
      <c r="D54" s="126" t="s">
        <v>78</v>
      </c>
      <c r="E54" s="116">
        <v>6.01</v>
      </c>
      <c r="F54" s="126">
        <v>25</v>
      </c>
      <c r="G54" s="126" t="s">
        <v>185</v>
      </c>
    </row>
    <row r="55" spans="1:7" x14ac:dyDescent="0.25">
      <c r="A55" s="123" t="s">
        <v>124</v>
      </c>
      <c r="B55" s="123" t="s">
        <v>174</v>
      </c>
      <c r="C55" s="124" t="s">
        <v>65</v>
      </c>
      <c r="D55" s="124" t="s">
        <v>240</v>
      </c>
      <c r="E55" s="116">
        <v>36.32</v>
      </c>
      <c r="F55" s="124">
        <v>100</v>
      </c>
      <c r="G55" s="124" t="s">
        <v>75</v>
      </c>
    </row>
    <row r="56" spans="1:7" x14ac:dyDescent="0.25">
      <c r="A56" s="125" t="s">
        <v>124</v>
      </c>
      <c r="B56" s="125" t="s">
        <v>175</v>
      </c>
      <c r="C56" s="126" t="s">
        <v>65</v>
      </c>
      <c r="D56" s="126" t="s">
        <v>240</v>
      </c>
      <c r="E56" s="116">
        <v>41.23</v>
      </c>
      <c r="F56" s="126">
        <v>25</v>
      </c>
      <c r="G56" s="126" t="s">
        <v>75</v>
      </c>
    </row>
    <row r="57" spans="1:7" x14ac:dyDescent="0.25">
      <c r="A57" s="123" t="s">
        <v>124</v>
      </c>
      <c r="B57" s="123" t="s">
        <v>176</v>
      </c>
      <c r="C57" s="124" t="s">
        <v>65</v>
      </c>
      <c r="D57" s="124" t="s">
        <v>240</v>
      </c>
      <c r="E57" s="116">
        <v>37.92</v>
      </c>
      <c r="F57" s="124">
        <v>25</v>
      </c>
      <c r="G57" s="124" t="s">
        <v>75</v>
      </c>
    </row>
    <row r="58" spans="1:7" x14ac:dyDescent="0.25">
      <c r="A58" s="125" t="s">
        <v>124</v>
      </c>
      <c r="B58" s="125" t="s">
        <v>177</v>
      </c>
      <c r="C58" s="126" t="s">
        <v>65</v>
      </c>
      <c r="D58" s="126" t="s">
        <v>78</v>
      </c>
      <c r="E58" s="116">
        <v>103.2</v>
      </c>
      <c r="F58" s="126">
        <v>25</v>
      </c>
      <c r="G58" s="126" t="s">
        <v>74</v>
      </c>
    </row>
    <row r="59" spans="1:7" x14ac:dyDescent="0.25">
      <c r="A59" s="123" t="s">
        <v>124</v>
      </c>
      <c r="B59" s="123" t="s">
        <v>178</v>
      </c>
      <c r="C59" s="124" t="s">
        <v>65</v>
      </c>
      <c r="D59" s="124" t="s">
        <v>240</v>
      </c>
      <c r="E59" s="116">
        <v>39.35</v>
      </c>
      <c r="F59" s="124">
        <v>25</v>
      </c>
      <c r="G59" s="124" t="s">
        <v>75</v>
      </c>
    </row>
    <row r="60" spans="1:7" x14ac:dyDescent="0.25">
      <c r="A60" s="125" t="s">
        <v>124</v>
      </c>
      <c r="B60" s="125" t="s">
        <v>179</v>
      </c>
      <c r="C60" s="126" t="s">
        <v>65</v>
      </c>
      <c r="D60" s="126" t="s">
        <v>78</v>
      </c>
      <c r="E60" s="116">
        <v>576.59</v>
      </c>
      <c r="F60" s="126">
        <v>35</v>
      </c>
      <c r="G60" s="126" t="s">
        <v>73</v>
      </c>
    </row>
    <row r="61" spans="1:7" x14ac:dyDescent="0.25">
      <c r="A61" s="123" t="s">
        <v>124</v>
      </c>
      <c r="B61" s="123" t="s">
        <v>180</v>
      </c>
      <c r="C61" s="124" t="s">
        <v>65</v>
      </c>
      <c r="D61" s="124" t="s">
        <v>78</v>
      </c>
      <c r="E61" s="116">
        <v>58.18</v>
      </c>
      <c r="F61" s="124">
        <v>25</v>
      </c>
      <c r="G61" s="124" t="s">
        <v>73</v>
      </c>
    </row>
  </sheetData>
  <sheetProtection algorithmName="SHA-512" hashValue="twTn2EWQPQF05epZSkme6P0be2t9zr6Hjuu8i4VVXreTR7cxbDWyXmWYNH5Crz4tlnVZnI7aaew5CWk+a8wGtg==" saltValue="E8cCuPIO9D9CLzCAGY0TWw==" spinCount="100000" sheet="1" objects="1" scenarios="1"/>
  <mergeCells count="4">
    <mergeCell ref="A1:H1"/>
    <mergeCell ref="A2:H3"/>
    <mergeCell ref="I3:K3"/>
    <mergeCell ref="I2:K2"/>
  </mergeCells>
  <pageMargins left="0.7" right="0.7" top="0.75" bottom="0.75" header="0.3" footer="0.3"/>
  <pageSetup paperSize="9" scale="48" orientation="landscape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sheetPr>
    <pageSetUpPr fitToPage="1"/>
  </sheetPr>
  <dimension ref="A1:N734"/>
  <sheetViews>
    <sheetView zoomScaleNormal="100" workbookViewId="0">
      <selection activeCell="K49" sqref="K49:L49"/>
    </sheetView>
  </sheetViews>
  <sheetFormatPr defaultRowHeight="15" x14ac:dyDescent="0.25"/>
  <cols>
    <col min="1" max="1" width="26.28515625" customWidth="1"/>
    <col min="2" max="2" width="30.7109375" customWidth="1"/>
    <col min="3" max="3" width="16" customWidth="1"/>
    <col min="4" max="4" width="18.5703125" customWidth="1"/>
    <col min="5" max="5" width="11.42578125" customWidth="1"/>
    <col min="6" max="6" width="14.42578125" customWidth="1"/>
    <col min="7" max="7" width="12.7109375" customWidth="1"/>
    <col min="8" max="8" width="15.140625" customWidth="1"/>
  </cols>
  <sheetData>
    <row r="1" spans="1:14" ht="21" x14ac:dyDescent="0.35">
      <c r="A1" s="75" t="s">
        <v>0</v>
      </c>
      <c r="B1" s="75"/>
      <c r="C1" s="75"/>
      <c r="D1" s="75"/>
      <c r="E1" s="75"/>
      <c r="F1" s="75"/>
      <c r="G1" s="75"/>
      <c r="H1" s="75"/>
      <c r="L1" s="2"/>
      <c r="M1" s="2"/>
      <c r="N1" s="2"/>
    </row>
    <row r="2" spans="1:14" ht="20.25" customHeight="1" x14ac:dyDescent="0.35">
      <c r="A2" s="111" t="s">
        <v>37</v>
      </c>
      <c r="B2" s="111"/>
      <c r="C2" s="111"/>
      <c r="D2" s="111"/>
      <c r="E2" s="111"/>
      <c r="F2" s="111"/>
      <c r="G2" s="111"/>
      <c r="H2" s="111"/>
      <c r="I2" s="60" t="s">
        <v>39</v>
      </c>
      <c r="J2" s="61"/>
      <c r="K2" s="61"/>
      <c r="L2" s="113" t="s">
        <v>94</v>
      </c>
      <c r="M2" s="113"/>
      <c r="N2" s="114"/>
    </row>
    <row r="3" spans="1:14" ht="21" customHeight="1" x14ac:dyDescent="0.35">
      <c r="A3" s="111"/>
      <c r="B3" s="111"/>
      <c r="C3" s="111"/>
      <c r="D3" s="111"/>
      <c r="E3" s="111"/>
      <c r="F3" s="111"/>
      <c r="G3" s="111"/>
      <c r="H3" s="111"/>
      <c r="I3" s="60" t="s">
        <v>40</v>
      </c>
      <c r="J3" s="61"/>
      <c r="K3" s="61"/>
      <c r="L3" s="113">
        <v>700127745</v>
      </c>
      <c r="M3" s="113"/>
      <c r="N3" s="114"/>
    </row>
    <row r="4" spans="1:14" x14ac:dyDescent="0.25">
      <c r="I4" s="2"/>
      <c r="J4" s="2"/>
      <c r="K4" s="2"/>
      <c r="L4" s="2"/>
      <c r="M4" s="2"/>
      <c r="N4" s="2"/>
    </row>
    <row r="5" spans="1:14" ht="30" x14ac:dyDescent="0.25">
      <c r="A5" s="34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  <c r="H5" s="34" t="s">
        <v>4</v>
      </c>
      <c r="I5" s="2"/>
      <c r="J5" s="2"/>
      <c r="K5" s="2"/>
      <c r="L5" s="2"/>
      <c r="M5" s="2"/>
      <c r="N5" s="2"/>
    </row>
    <row r="6" spans="1:14" ht="18" customHeight="1" x14ac:dyDescent="0.25">
      <c r="A6" s="56" t="s">
        <v>197</v>
      </c>
      <c r="B6" s="56" t="s">
        <v>198</v>
      </c>
      <c r="C6" s="48" t="s">
        <v>65</v>
      </c>
      <c r="D6" s="48" t="s">
        <v>78</v>
      </c>
      <c r="E6" s="53">
        <v>0</v>
      </c>
      <c r="F6" s="48">
        <v>25</v>
      </c>
      <c r="G6" s="48" t="s">
        <v>215</v>
      </c>
      <c r="H6" s="53">
        <f t="shared" ref="H6:H26" si="0">SUM(E6*F6)</f>
        <v>0</v>
      </c>
      <c r="I6" s="2"/>
      <c r="J6" s="2"/>
      <c r="K6" s="2"/>
      <c r="L6" s="2"/>
      <c r="M6" s="2"/>
      <c r="N6" s="2"/>
    </row>
    <row r="7" spans="1:14" ht="18" customHeight="1" x14ac:dyDescent="0.25">
      <c r="A7" s="55" t="s">
        <v>199</v>
      </c>
      <c r="B7" s="55" t="s">
        <v>200</v>
      </c>
      <c r="C7" s="30" t="s">
        <v>65</v>
      </c>
      <c r="D7" s="30" t="s">
        <v>240</v>
      </c>
      <c r="E7" s="64">
        <v>35.36</v>
      </c>
      <c r="F7" s="70">
        <v>25</v>
      </c>
      <c r="G7" s="71" t="s">
        <v>75</v>
      </c>
      <c r="H7" s="51">
        <f t="shared" si="0"/>
        <v>884</v>
      </c>
      <c r="I7" s="2"/>
      <c r="J7" s="2"/>
      <c r="K7" s="2"/>
      <c r="L7" s="2"/>
      <c r="M7" s="2"/>
      <c r="N7" s="2"/>
    </row>
    <row r="8" spans="1:14" ht="18" customHeight="1" x14ac:dyDescent="0.25">
      <c r="A8" s="54" t="s">
        <v>199</v>
      </c>
      <c r="B8" s="54" t="s">
        <v>201</v>
      </c>
      <c r="C8" s="29" t="s">
        <v>65</v>
      </c>
      <c r="D8" s="29" t="s">
        <v>78</v>
      </c>
      <c r="E8" s="64">
        <v>247.25</v>
      </c>
      <c r="F8" s="29">
        <v>25</v>
      </c>
      <c r="G8" s="29" t="s">
        <v>73</v>
      </c>
      <c r="H8" s="51">
        <f t="shared" si="0"/>
        <v>6181.25</v>
      </c>
      <c r="I8" s="2"/>
      <c r="J8" s="2"/>
      <c r="K8" s="2"/>
      <c r="L8" s="2"/>
      <c r="M8" s="2"/>
      <c r="N8" s="2"/>
    </row>
    <row r="9" spans="1:14" ht="18" customHeight="1" x14ac:dyDescent="0.25">
      <c r="A9" s="55" t="s">
        <v>199</v>
      </c>
      <c r="B9" s="55" t="s">
        <v>202</v>
      </c>
      <c r="C9" s="30" t="s">
        <v>65</v>
      </c>
      <c r="D9" s="30" t="s">
        <v>78</v>
      </c>
      <c r="E9" s="64">
        <v>565.98</v>
      </c>
      <c r="F9" s="70">
        <v>25</v>
      </c>
      <c r="G9" s="71" t="s">
        <v>73</v>
      </c>
      <c r="H9" s="51">
        <f t="shared" si="0"/>
        <v>14149.5</v>
      </c>
      <c r="I9" s="2"/>
      <c r="J9" s="2"/>
      <c r="K9" s="2"/>
      <c r="L9" s="2"/>
      <c r="M9" s="2"/>
      <c r="N9" s="2"/>
    </row>
    <row r="10" spans="1:14" ht="18" customHeight="1" x14ac:dyDescent="0.25">
      <c r="A10" s="54" t="s">
        <v>203</v>
      </c>
      <c r="B10" s="54" t="s">
        <v>204</v>
      </c>
      <c r="C10" s="29" t="s">
        <v>65</v>
      </c>
      <c r="D10" s="29" t="s">
        <v>78</v>
      </c>
      <c r="E10" s="64">
        <v>22.37</v>
      </c>
      <c r="F10" s="29">
        <v>4000</v>
      </c>
      <c r="G10" s="29" t="s">
        <v>73</v>
      </c>
      <c r="H10" s="51">
        <f t="shared" si="0"/>
        <v>89480</v>
      </c>
      <c r="I10" s="2"/>
      <c r="J10" s="2"/>
      <c r="K10" s="2"/>
      <c r="L10" s="2"/>
      <c r="M10" s="2"/>
      <c r="N10" s="2"/>
    </row>
    <row r="11" spans="1:14" ht="18" customHeight="1" x14ac:dyDescent="0.25">
      <c r="A11" s="55" t="s">
        <v>203</v>
      </c>
      <c r="B11" s="55" t="s">
        <v>205</v>
      </c>
      <c r="C11" s="30" t="s">
        <v>65</v>
      </c>
      <c r="D11" s="30" t="s">
        <v>78</v>
      </c>
      <c r="E11" s="64">
        <v>27.63</v>
      </c>
      <c r="F11" s="71">
        <v>500</v>
      </c>
      <c r="G11" s="71" t="s">
        <v>73</v>
      </c>
      <c r="H11" s="51">
        <f t="shared" si="0"/>
        <v>13815</v>
      </c>
      <c r="I11" s="2"/>
      <c r="J11" s="2"/>
      <c r="K11" s="2"/>
      <c r="L11" s="2"/>
      <c r="M11" s="2"/>
      <c r="N11" s="2"/>
    </row>
    <row r="12" spans="1:14" ht="18" customHeight="1" x14ac:dyDescent="0.25">
      <c r="A12" s="54" t="s">
        <v>203</v>
      </c>
      <c r="B12" s="54" t="s">
        <v>206</v>
      </c>
      <c r="C12" s="29" t="s">
        <v>65</v>
      </c>
      <c r="D12" s="29" t="s">
        <v>78</v>
      </c>
      <c r="E12" s="64">
        <v>68.22</v>
      </c>
      <c r="F12" s="29">
        <v>25</v>
      </c>
      <c r="G12" s="29" t="s">
        <v>73</v>
      </c>
      <c r="H12" s="51">
        <f t="shared" si="0"/>
        <v>1705.5</v>
      </c>
      <c r="I12" s="2"/>
      <c r="J12" s="2"/>
      <c r="K12" s="2"/>
      <c r="L12" s="2"/>
      <c r="M12" s="2"/>
      <c r="N12" s="2"/>
    </row>
    <row r="13" spans="1:14" ht="18" customHeight="1" x14ac:dyDescent="0.25">
      <c r="A13" s="55" t="s">
        <v>207</v>
      </c>
      <c r="B13" s="55" t="s">
        <v>208</v>
      </c>
      <c r="C13" s="30" t="s">
        <v>91</v>
      </c>
      <c r="D13" s="30" t="s">
        <v>91</v>
      </c>
      <c r="E13" s="64">
        <v>20.61</v>
      </c>
      <c r="F13" s="70">
        <v>25</v>
      </c>
      <c r="G13" s="71" t="s">
        <v>73</v>
      </c>
      <c r="H13" s="51">
        <f t="shared" si="0"/>
        <v>515.25</v>
      </c>
      <c r="I13" s="2"/>
      <c r="J13" s="2"/>
      <c r="K13" s="2"/>
      <c r="L13" s="2"/>
      <c r="M13" s="2"/>
      <c r="N13" s="2"/>
    </row>
    <row r="14" spans="1:14" ht="18" customHeight="1" x14ac:dyDescent="0.25">
      <c r="A14" s="54" t="s">
        <v>207</v>
      </c>
      <c r="B14" s="54" t="s">
        <v>209</v>
      </c>
      <c r="C14" s="29" t="s">
        <v>67</v>
      </c>
      <c r="D14" s="29" t="s">
        <v>67</v>
      </c>
      <c r="E14" s="64">
        <v>1.17</v>
      </c>
      <c r="F14" s="29">
        <v>25</v>
      </c>
      <c r="G14" s="29" t="s">
        <v>75</v>
      </c>
      <c r="H14" s="51">
        <f t="shared" si="0"/>
        <v>29.25</v>
      </c>
      <c r="I14" s="2"/>
      <c r="J14" s="2"/>
      <c r="K14" s="2"/>
      <c r="L14" s="2"/>
      <c r="M14" s="2"/>
      <c r="N14" s="2"/>
    </row>
    <row r="15" spans="1:14" ht="18" customHeight="1" x14ac:dyDescent="0.25">
      <c r="A15" s="55" t="s">
        <v>207</v>
      </c>
      <c r="B15" s="55" t="s">
        <v>210</v>
      </c>
      <c r="C15" s="30" t="s">
        <v>67</v>
      </c>
      <c r="D15" s="30" t="s">
        <v>67</v>
      </c>
      <c r="E15" s="64">
        <v>20.61</v>
      </c>
      <c r="F15" s="70">
        <v>25</v>
      </c>
      <c r="G15" s="71" t="s">
        <v>73</v>
      </c>
      <c r="H15" s="51">
        <f t="shared" si="0"/>
        <v>515.25</v>
      </c>
      <c r="I15" s="2"/>
      <c r="J15" s="2"/>
      <c r="K15" s="2"/>
      <c r="L15" s="2"/>
      <c r="M15" s="2"/>
      <c r="N15" s="2"/>
    </row>
    <row r="16" spans="1:14" ht="18" customHeight="1" x14ac:dyDescent="0.25">
      <c r="A16" s="54" t="s">
        <v>207</v>
      </c>
      <c r="B16" s="54" t="s">
        <v>211</v>
      </c>
      <c r="C16" s="29" t="s">
        <v>67</v>
      </c>
      <c r="D16" s="29" t="s">
        <v>67</v>
      </c>
      <c r="E16" s="64">
        <v>20.61</v>
      </c>
      <c r="F16" s="29">
        <v>25</v>
      </c>
      <c r="G16" s="29" t="s">
        <v>73</v>
      </c>
      <c r="H16" s="51">
        <f t="shared" si="0"/>
        <v>515.25</v>
      </c>
      <c r="I16" s="2"/>
      <c r="J16" s="2"/>
      <c r="K16" s="2"/>
      <c r="L16" s="2"/>
      <c r="M16" s="2"/>
      <c r="N16" s="2"/>
    </row>
    <row r="17" spans="1:14" ht="18" customHeight="1" x14ac:dyDescent="0.25">
      <c r="A17" s="55" t="s">
        <v>207</v>
      </c>
      <c r="B17" s="55" t="s">
        <v>212</v>
      </c>
      <c r="C17" s="30" t="s">
        <v>67</v>
      </c>
      <c r="D17" s="30" t="s">
        <v>67</v>
      </c>
      <c r="E17" s="64">
        <v>1.05</v>
      </c>
      <c r="F17" s="70">
        <v>25</v>
      </c>
      <c r="G17" s="71" t="s">
        <v>75</v>
      </c>
      <c r="H17" s="51">
        <f t="shared" si="0"/>
        <v>26.25</v>
      </c>
      <c r="I17" s="2"/>
      <c r="J17" s="2"/>
      <c r="K17" s="2"/>
      <c r="L17" s="2"/>
      <c r="M17" s="2"/>
      <c r="N17" s="2"/>
    </row>
    <row r="18" spans="1:14" ht="18" customHeight="1" x14ac:dyDescent="0.25">
      <c r="A18" s="54" t="s">
        <v>213</v>
      </c>
      <c r="B18" s="54" t="s">
        <v>214</v>
      </c>
      <c r="C18" s="29" t="s">
        <v>66</v>
      </c>
      <c r="D18" s="29" t="s">
        <v>66</v>
      </c>
      <c r="E18" s="64">
        <v>82.56</v>
      </c>
      <c r="F18" s="29">
        <v>25</v>
      </c>
      <c r="G18" s="29" t="s">
        <v>73</v>
      </c>
      <c r="H18" s="51">
        <f t="shared" si="0"/>
        <v>2064</v>
      </c>
      <c r="I18" s="2"/>
      <c r="J18" s="2"/>
      <c r="K18" s="2"/>
      <c r="L18" s="2"/>
      <c r="M18" s="2"/>
      <c r="N18" s="2"/>
    </row>
    <row r="19" spans="1:14" ht="18" customHeight="1" x14ac:dyDescent="0.25">
      <c r="A19" s="55" t="s">
        <v>216</v>
      </c>
      <c r="B19" s="55" t="s">
        <v>217</v>
      </c>
      <c r="C19" s="30" t="s">
        <v>91</v>
      </c>
      <c r="D19" s="30" t="s">
        <v>240</v>
      </c>
      <c r="E19" s="64">
        <v>1.2</v>
      </c>
      <c r="F19" s="70">
        <v>25</v>
      </c>
      <c r="G19" s="70" t="s">
        <v>122</v>
      </c>
      <c r="H19" s="51">
        <f t="shared" si="0"/>
        <v>30</v>
      </c>
      <c r="I19" s="2"/>
      <c r="J19" s="2"/>
      <c r="K19" s="2"/>
      <c r="L19" s="2"/>
      <c r="M19" s="2"/>
      <c r="N19" s="2"/>
    </row>
    <row r="20" spans="1:14" ht="18" customHeight="1" x14ac:dyDescent="0.25">
      <c r="A20" s="54" t="s">
        <v>216</v>
      </c>
      <c r="B20" s="54" t="s">
        <v>218</v>
      </c>
      <c r="C20" s="29" t="s">
        <v>67</v>
      </c>
      <c r="D20" s="29" t="s">
        <v>240</v>
      </c>
      <c r="E20" s="64">
        <v>2.39</v>
      </c>
      <c r="F20" s="29">
        <v>25</v>
      </c>
      <c r="G20" s="29" t="s">
        <v>122</v>
      </c>
      <c r="H20" s="51">
        <f t="shared" si="0"/>
        <v>59.75</v>
      </c>
      <c r="I20" s="2"/>
      <c r="J20" s="2"/>
      <c r="K20" s="2"/>
      <c r="L20" s="2"/>
      <c r="M20" s="2"/>
      <c r="N20" s="2"/>
    </row>
    <row r="21" spans="1:14" ht="18" customHeight="1" x14ac:dyDescent="0.25">
      <c r="A21" s="55" t="s">
        <v>216</v>
      </c>
      <c r="B21" s="55" t="s">
        <v>219</v>
      </c>
      <c r="C21" s="30" t="s">
        <v>67</v>
      </c>
      <c r="D21" s="30" t="s">
        <v>240</v>
      </c>
      <c r="E21" s="64">
        <v>2.97</v>
      </c>
      <c r="F21" s="70">
        <v>25</v>
      </c>
      <c r="G21" s="70" t="s">
        <v>122</v>
      </c>
      <c r="H21" s="51">
        <f t="shared" si="0"/>
        <v>74.25</v>
      </c>
      <c r="I21" s="2"/>
      <c r="J21" s="2"/>
      <c r="K21" s="2"/>
      <c r="L21" s="2"/>
      <c r="M21" s="2"/>
      <c r="N21" s="2"/>
    </row>
    <row r="22" spans="1:14" ht="18" customHeight="1" x14ac:dyDescent="0.25">
      <c r="A22" s="54" t="s">
        <v>216</v>
      </c>
      <c r="B22" s="54" t="s">
        <v>220</v>
      </c>
      <c r="C22" s="29" t="s">
        <v>67</v>
      </c>
      <c r="D22" s="29" t="s">
        <v>240</v>
      </c>
      <c r="E22" s="64">
        <v>2.93</v>
      </c>
      <c r="F22" s="29">
        <v>25</v>
      </c>
      <c r="G22" s="29" t="s">
        <v>122</v>
      </c>
      <c r="H22" s="51">
        <f t="shared" si="0"/>
        <v>73.25</v>
      </c>
      <c r="I22" s="2"/>
      <c r="J22" s="2"/>
      <c r="K22" s="2"/>
      <c r="L22" s="2"/>
      <c r="M22" s="2"/>
      <c r="N22" s="2"/>
    </row>
    <row r="23" spans="1:14" ht="18" customHeight="1" x14ac:dyDescent="0.25">
      <c r="A23" s="54" t="s">
        <v>221</v>
      </c>
      <c r="B23" s="54" t="s">
        <v>222</v>
      </c>
      <c r="C23" s="29" t="s">
        <v>67</v>
      </c>
      <c r="D23" s="29" t="s">
        <v>78</v>
      </c>
      <c r="E23" s="64">
        <v>20.13</v>
      </c>
      <c r="F23" s="29">
        <v>25</v>
      </c>
      <c r="G23" s="29" t="s">
        <v>73</v>
      </c>
      <c r="H23" s="51">
        <f t="shared" si="0"/>
        <v>503.25</v>
      </c>
      <c r="I23" s="2"/>
      <c r="J23" s="2"/>
      <c r="K23" s="2"/>
      <c r="L23" s="2"/>
      <c r="M23" s="2"/>
      <c r="N23" s="2"/>
    </row>
    <row r="24" spans="1:14" ht="18" customHeight="1" x14ac:dyDescent="0.25">
      <c r="A24" s="55" t="s">
        <v>223</v>
      </c>
      <c r="B24" s="55" t="s">
        <v>224</v>
      </c>
      <c r="C24" s="30" t="s">
        <v>91</v>
      </c>
      <c r="D24" s="30" t="s">
        <v>78</v>
      </c>
      <c r="E24" s="64">
        <v>49.1</v>
      </c>
      <c r="F24" s="70">
        <v>25</v>
      </c>
      <c r="G24" s="70" t="s">
        <v>215</v>
      </c>
      <c r="H24" s="51">
        <f t="shared" si="0"/>
        <v>1227.5</v>
      </c>
      <c r="I24" s="2"/>
      <c r="J24" s="2"/>
      <c r="K24" s="2"/>
      <c r="L24" s="2"/>
      <c r="M24" s="2"/>
      <c r="N24" s="2"/>
    </row>
    <row r="25" spans="1:14" ht="18" customHeight="1" x14ac:dyDescent="0.25">
      <c r="A25" s="54" t="s">
        <v>225</v>
      </c>
      <c r="B25" s="54" t="s">
        <v>226</v>
      </c>
      <c r="C25" s="29" t="s">
        <v>67</v>
      </c>
      <c r="D25" s="29" t="s">
        <v>78</v>
      </c>
      <c r="E25" s="64">
        <v>20.13</v>
      </c>
      <c r="F25" s="29">
        <v>2.5</v>
      </c>
      <c r="G25" s="29" t="s">
        <v>92</v>
      </c>
      <c r="H25" s="51">
        <f t="shared" si="0"/>
        <v>50.324999999999996</v>
      </c>
      <c r="I25" s="2"/>
      <c r="J25" s="2"/>
      <c r="K25" s="2"/>
      <c r="L25" s="2"/>
      <c r="M25" s="2"/>
      <c r="N25" s="2"/>
    </row>
    <row r="26" spans="1:14" ht="18" customHeight="1" x14ac:dyDescent="0.25">
      <c r="A26" s="55" t="s">
        <v>227</v>
      </c>
      <c r="B26" s="55" t="s">
        <v>228</v>
      </c>
      <c r="C26" s="30" t="s">
        <v>66</v>
      </c>
      <c r="D26" s="30" t="s">
        <v>78</v>
      </c>
      <c r="E26" s="64">
        <v>25.8</v>
      </c>
      <c r="F26" s="70">
        <v>1</v>
      </c>
      <c r="G26" s="70" t="s">
        <v>73</v>
      </c>
      <c r="H26" s="51">
        <f t="shared" si="0"/>
        <v>25.8</v>
      </c>
      <c r="I26" s="2"/>
      <c r="J26" s="2"/>
      <c r="K26" s="2"/>
      <c r="L26" s="2"/>
      <c r="M26" s="2"/>
      <c r="N26" s="2"/>
    </row>
    <row r="27" spans="1:14" ht="18" customHeight="1" x14ac:dyDescent="0.25">
      <c r="A27" s="54" t="s">
        <v>101</v>
      </c>
      <c r="B27" s="54" t="s">
        <v>102</v>
      </c>
      <c r="C27" s="29" t="s">
        <v>66</v>
      </c>
      <c r="D27" s="29" t="s">
        <v>78</v>
      </c>
      <c r="E27" s="64">
        <v>62.4</v>
      </c>
      <c r="F27" s="29">
        <v>25</v>
      </c>
      <c r="G27" s="29" t="s">
        <v>73</v>
      </c>
      <c r="H27" s="51">
        <f t="shared" ref="H27:H50" si="1">SUM(E27*F27)</f>
        <v>1560</v>
      </c>
      <c r="I27" s="2"/>
      <c r="J27" s="2"/>
      <c r="K27" s="2"/>
      <c r="L27" s="2"/>
      <c r="M27" s="2"/>
      <c r="N27" s="2"/>
    </row>
    <row r="28" spans="1:14" ht="18" customHeight="1" x14ac:dyDescent="0.25">
      <c r="A28" s="55" t="s">
        <v>101</v>
      </c>
      <c r="B28" s="55" t="s">
        <v>103</v>
      </c>
      <c r="C28" s="30" t="s">
        <v>66</v>
      </c>
      <c r="D28" s="30" t="s">
        <v>78</v>
      </c>
      <c r="E28" s="65">
        <v>30</v>
      </c>
      <c r="F28" s="30">
        <v>25</v>
      </c>
      <c r="G28" s="30" t="s">
        <v>73</v>
      </c>
      <c r="H28" s="51">
        <f t="shared" si="1"/>
        <v>750</v>
      </c>
      <c r="I28" s="2"/>
      <c r="J28" s="2"/>
      <c r="K28" s="2"/>
      <c r="L28" s="2"/>
      <c r="M28" s="2"/>
      <c r="N28" s="2"/>
    </row>
    <row r="29" spans="1:14" ht="18" customHeight="1" x14ac:dyDescent="0.25">
      <c r="A29" s="54" t="s">
        <v>101</v>
      </c>
      <c r="B29" s="54" t="s">
        <v>104</v>
      </c>
      <c r="C29" s="29" t="s">
        <v>66</v>
      </c>
      <c r="D29" s="29" t="s">
        <v>78</v>
      </c>
      <c r="E29" s="64">
        <v>31.49</v>
      </c>
      <c r="F29" s="29">
        <v>25</v>
      </c>
      <c r="G29" s="29" t="s">
        <v>73</v>
      </c>
      <c r="H29" s="51">
        <f t="shared" si="1"/>
        <v>787.25</v>
      </c>
      <c r="I29" s="2"/>
      <c r="J29" s="2"/>
      <c r="K29" s="2"/>
      <c r="L29" s="2"/>
      <c r="M29" s="2"/>
      <c r="N29" s="2"/>
    </row>
    <row r="30" spans="1:14" ht="18" customHeight="1" x14ac:dyDescent="0.25">
      <c r="A30" s="55" t="s">
        <v>101</v>
      </c>
      <c r="B30" s="55" t="s">
        <v>105</v>
      </c>
      <c r="C30" s="30" t="s">
        <v>65</v>
      </c>
      <c r="D30" s="30" t="s">
        <v>78</v>
      </c>
      <c r="E30" s="65">
        <v>42</v>
      </c>
      <c r="F30" s="30">
        <v>25</v>
      </c>
      <c r="G30" s="30" t="s">
        <v>73</v>
      </c>
      <c r="H30" s="51">
        <f t="shared" si="1"/>
        <v>1050</v>
      </c>
      <c r="I30" s="2"/>
      <c r="J30" s="2"/>
      <c r="K30" s="2"/>
      <c r="L30" s="2"/>
      <c r="M30" s="2"/>
      <c r="N30" s="2"/>
    </row>
    <row r="31" spans="1:14" ht="18" customHeight="1" x14ac:dyDescent="0.25">
      <c r="A31" s="54" t="s">
        <v>101</v>
      </c>
      <c r="B31" s="54" t="s">
        <v>106</v>
      </c>
      <c r="C31" s="29" t="s">
        <v>66</v>
      </c>
      <c r="D31" s="29" t="s">
        <v>78</v>
      </c>
      <c r="E31" s="64">
        <v>33.9</v>
      </c>
      <c r="F31" s="29">
        <v>25</v>
      </c>
      <c r="G31" s="29" t="s">
        <v>73</v>
      </c>
      <c r="H31" s="51">
        <f t="shared" si="1"/>
        <v>847.5</v>
      </c>
      <c r="I31" s="2"/>
      <c r="J31" s="2"/>
      <c r="K31" s="2"/>
      <c r="L31" s="2"/>
      <c r="M31" s="2"/>
      <c r="N31" s="2"/>
    </row>
    <row r="32" spans="1:14" ht="18" customHeight="1" x14ac:dyDescent="0.25">
      <c r="A32" s="55" t="s">
        <v>101</v>
      </c>
      <c r="B32" s="55" t="s">
        <v>107</v>
      </c>
      <c r="C32" s="30" t="s">
        <v>65</v>
      </c>
      <c r="D32" s="30" t="s">
        <v>78</v>
      </c>
      <c r="E32" s="65">
        <v>102</v>
      </c>
      <c r="F32" s="30">
        <v>25</v>
      </c>
      <c r="G32" s="30" t="s">
        <v>73</v>
      </c>
      <c r="H32" s="51">
        <f t="shared" si="1"/>
        <v>2550</v>
      </c>
      <c r="I32" s="2"/>
      <c r="J32" s="2"/>
      <c r="K32" s="2"/>
      <c r="L32" s="2"/>
      <c r="M32" s="2"/>
      <c r="N32" s="2"/>
    </row>
    <row r="33" spans="1:14" ht="18" customHeight="1" x14ac:dyDescent="0.25">
      <c r="A33" s="54" t="s">
        <v>108</v>
      </c>
      <c r="B33" s="54" t="s">
        <v>109</v>
      </c>
      <c r="C33" s="29" t="s">
        <v>65</v>
      </c>
      <c r="D33" s="29" t="s">
        <v>78</v>
      </c>
      <c r="E33" s="64">
        <v>21.84</v>
      </c>
      <c r="F33" s="29">
        <v>50</v>
      </c>
      <c r="G33" s="29" t="s">
        <v>92</v>
      </c>
      <c r="H33" s="51">
        <f t="shared" si="1"/>
        <v>1092</v>
      </c>
      <c r="I33" s="2"/>
      <c r="J33" s="2"/>
      <c r="K33" s="2"/>
      <c r="L33" s="2"/>
      <c r="M33" s="2"/>
      <c r="N33" s="2"/>
    </row>
    <row r="34" spans="1:14" ht="18" customHeight="1" x14ac:dyDescent="0.25">
      <c r="A34" s="55" t="s">
        <v>108</v>
      </c>
      <c r="B34" s="55" t="s">
        <v>110</v>
      </c>
      <c r="C34" s="30" t="s">
        <v>65</v>
      </c>
      <c r="D34" s="30" t="s">
        <v>78</v>
      </c>
      <c r="E34" s="65">
        <v>53.2</v>
      </c>
      <c r="F34" s="30">
        <v>25</v>
      </c>
      <c r="G34" s="70" t="s">
        <v>92</v>
      </c>
      <c r="H34" s="51">
        <f t="shared" si="1"/>
        <v>1330</v>
      </c>
      <c r="I34" s="2"/>
      <c r="J34" s="2"/>
      <c r="K34" s="2"/>
      <c r="L34" s="2"/>
      <c r="M34" s="2"/>
      <c r="N34" s="2"/>
    </row>
    <row r="35" spans="1:14" ht="18" customHeight="1" x14ac:dyDescent="0.25">
      <c r="A35" s="54" t="s">
        <v>108</v>
      </c>
      <c r="B35" s="54" t="s">
        <v>111</v>
      </c>
      <c r="C35" s="29" t="s">
        <v>65</v>
      </c>
      <c r="D35" s="29" t="s">
        <v>240</v>
      </c>
      <c r="E35" s="64">
        <v>36</v>
      </c>
      <c r="F35" s="29">
        <v>100</v>
      </c>
      <c r="G35" s="29" t="s">
        <v>122</v>
      </c>
      <c r="H35" s="51">
        <f t="shared" si="1"/>
        <v>3600</v>
      </c>
      <c r="I35" s="2"/>
      <c r="J35" s="2"/>
      <c r="K35" s="2"/>
      <c r="L35" s="2"/>
      <c r="M35" s="2"/>
      <c r="N35" s="2"/>
    </row>
    <row r="36" spans="1:14" ht="18" customHeight="1" x14ac:dyDescent="0.25">
      <c r="A36" s="55" t="s">
        <v>108</v>
      </c>
      <c r="B36" s="55" t="s">
        <v>112</v>
      </c>
      <c r="C36" s="30" t="s">
        <v>65</v>
      </c>
      <c r="D36" s="30" t="s">
        <v>78</v>
      </c>
      <c r="E36" s="65">
        <v>323.35000000000002</v>
      </c>
      <c r="F36" s="30">
        <v>25</v>
      </c>
      <c r="G36" s="30" t="s">
        <v>73</v>
      </c>
      <c r="H36" s="51">
        <f t="shared" si="1"/>
        <v>8083.7500000000009</v>
      </c>
      <c r="I36" s="2"/>
      <c r="J36" s="2"/>
      <c r="K36" s="2"/>
      <c r="L36" s="2"/>
      <c r="M36" s="2"/>
      <c r="N36" s="2"/>
    </row>
    <row r="37" spans="1:14" ht="18" customHeight="1" x14ac:dyDescent="0.25">
      <c r="A37" s="54" t="s">
        <v>108</v>
      </c>
      <c r="B37" s="54" t="s">
        <v>113</v>
      </c>
      <c r="C37" s="29" t="s">
        <v>65</v>
      </c>
      <c r="D37" s="29" t="s">
        <v>78</v>
      </c>
      <c r="E37" s="64">
        <v>48.85</v>
      </c>
      <c r="F37" s="29">
        <v>25</v>
      </c>
      <c r="G37" s="29" t="s">
        <v>92</v>
      </c>
      <c r="H37" s="51">
        <f t="shared" si="1"/>
        <v>1221.25</v>
      </c>
      <c r="I37" s="2"/>
      <c r="J37" s="2"/>
      <c r="K37" s="2"/>
      <c r="L37" s="2"/>
      <c r="M37" s="2"/>
      <c r="N37" s="2"/>
    </row>
    <row r="38" spans="1:14" ht="18" customHeight="1" x14ac:dyDescent="0.25">
      <c r="A38" s="55" t="s">
        <v>108</v>
      </c>
      <c r="B38" s="55" t="s">
        <v>114</v>
      </c>
      <c r="C38" s="30" t="s">
        <v>65</v>
      </c>
      <c r="D38" s="30" t="s">
        <v>78</v>
      </c>
      <c r="E38" s="65">
        <v>52.92</v>
      </c>
      <c r="F38" s="30">
        <v>25</v>
      </c>
      <c r="G38" s="30" t="s">
        <v>73</v>
      </c>
      <c r="H38" s="51">
        <f t="shared" si="1"/>
        <v>1323</v>
      </c>
      <c r="I38" s="2"/>
      <c r="J38" s="2"/>
      <c r="K38" s="2"/>
      <c r="L38" s="2"/>
      <c r="M38" s="2"/>
      <c r="N38" s="2"/>
    </row>
    <row r="39" spans="1:14" ht="18" customHeight="1" x14ac:dyDescent="0.25">
      <c r="A39" s="56" t="s">
        <v>108</v>
      </c>
      <c r="B39" s="56" t="s">
        <v>115</v>
      </c>
      <c r="C39" s="48" t="s">
        <v>65</v>
      </c>
      <c r="D39" s="48" t="s">
        <v>78</v>
      </c>
      <c r="E39" s="53">
        <v>0</v>
      </c>
      <c r="F39" s="48">
        <v>25</v>
      </c>
      <c r="G39" s="48" t="s">
        <v>92</v>
      </c>
      <c r="H39" s="53">
        <f t="shared" si="1"/>
        <v>0</v>
      </c>
      <c r="I39" s="2"/>
      <c r="J39" s="2"/>
      <c r="K39" s="2"/>
      <c r="L39" s="2"/>
      <c r="M39" s="2"/>
      <c r="N39" s="2"/>
    </row>
    <row r="40" spans="1:14" ht="18" customHeight="1" x14ac:dyDescent="0.25">
      <c r="A40" s="68" t="s">
        <v>108</v>
      </c>
      <c r="B40" s="68" t="s">
        <v>116</v>
      </c>
      <c r="C40" s="69" t="s">
        <v>65</v>
      </c>
      <c r="D40" s="69" t="s">
        <v>78</v>
      </c>
      <c r="E40" s="74">
        <v>0</v>
      </c>
      <c r="F40" s="69">
        <v>25</v>
      </c>
      <c r="G40" s="48" t="s">
        <v>92</v>
      </c>
      <c r="H40" s="53">
        <f t="shared" si="1"/>
        <v>0</v>
      </c>
      <c r="I40" s="2"/>
      <c r="J40" s="2"/>
      <c r="K40" s="2"/>
      <c r="L40" s="2"/>
      <c r="M40" s="2"/>
      <c r="N40" s="2"/>
    </row>
    <row r="41" spans="1:14" ht="18" customHeight="1" x14ac:dyDescent="0.25">
      <c r="A41" s="54" t="s">
        <v>108</v>
      </c>
      <c r="B41" s="54" t="s">
        <v>117</v>
      </c>
      <c r="C41" s="29" t="s">
        <v>65</v>
      </c>
      <c r="D41" s="29" t="s">
        <v>78</v>
      </c>
      <c r="E41" s="64">
        <v>57.85</v>
      </c>
      <c r="F41" s="29">
        <v>30</v>
      </c>
      <c r="G41" s="29" t="s">
        <v>92</v>
      </c>
      <c r="H41" s="51">
        <f t="shared" si="1"/>
        <v>1735.5</v>
      </c>
      <c r="I41" s="2"/>
      <c r="J41" s="2"/>
      <c r="K41" s="2"/>
      <c r="L41" s="2"/>
      <c r="M41" s="2"/>
      <c r="N41" s="2"/>
    </row>
    <row r="42" spans="1:14" ht="18" customHeight="1" x14ac:dyDescent="0.25">
      <c r="A42" s="55" t="s">
        <v>108</v>
      </c>
      <c r="B42" s="55" t="s">
        <v>118</v>
      </c>
      <c r="C42" s="30" t="s">
        <v>65</v>
      </c>
      <c r="D42" s="30" t="s">
        <v>78</v>
      </c>
      <c r="E42" s="65">
        <v>97.34</v>
      </c>
      <c r="F42" s="30">
        <v>25</v>
      </c>
      <c r="G42" s="70" t="s">
        <v>92</v>
      </c>
      <c r="H42" s="51">
        <f t="shared" si="1"/>
        <v>2433.5</v>
      </c>
      <c r="I42" s="66"/>
      <c r="J42" s="2"/>
      <c r="K42" s="2"/>
      <c r="L42" s="2"/>
      <c r="M42" s="2"/>
      <c r="N42" s="2"/>
    </row>
    <row r="43" spans="1:14" ht="18" customHeight="1" x14ac:dyDescent="0.25">
      <c r="A43" s="54" t="s">
        <v>108</v>
      </c>
      <c r="B43" s="54" t="s">
        <v>119</v>
      </c>
      <c r="C43" s="29" t="s">
        <v>65</v>
      </c>
      <c r="D43" s="29" t="s">
        <v>78</v>
      </c>
      <c r="E43" s="64">
        <v>37.83</v>
      </c>
      <c r="F43" s="29">
        <v>25</v>
      </c>
      <c r="G43" s="29" t="s">
        <v>92</v>
      </c>
      <c r="H43" s="51">
        <f t="shared" si="1"/>
        <v>945.75</v>
      </c>
      <c r="I43" s="67"/>
      <c r="J43" s="2"/>
      <c r="K43" s="2"/>
      <c r="L43" s="2"/>
      <c r="M43" s="2"/>
      <c r="N43" s="2"/>
    </row>
    <row r="44" spans="1:14" ht="18" customHeight="1" x14ac:dyDescent="0.25">
      <c r="A44" s="55" t="s">
        <v>108</v>
      </c>
      <c r="B44" s="55" t="s">
        <v>120</v>
      </c>
      <c r="C44" s="30" t="s">
        <v>65</v>
      </c>
      <c r="D44" s="30" t="s">
        <v>240</v>
      </c>
      <c r="E44" s="65">
        <v>775.2</v>
      </c>
      <c r="F44" s="30">
        <v>25</v>
      </c>
      <c r="G44" s="30" t="s">
        <v>122</v>
      </c>
      <c r="H44" s="51">
        <f t="shared" si="1"/>
        <v>19380</v>
      </c>
      <c r="I44" s="2"/>
      <c r="J44" s="2"/>
      <c r="K44" s="2"/>
      <c r="L44" s="2"/>
      <c r="M44" s="2"/>
      <c r="N44" s="2"/>
    </row>
    <row r="45" spans="1:14" ht="18" customHeight="1" x14ac:dyDescent="0.25">
      <c r="A45" s="54" t="s">
        <v>108</v>
      </c>
      <c r="B45" s="54" t="s">
        <v>121</v>
      </c>
      <c r="C45" s="29" t="s">
        <v>65</v>
      </c>
      <c r="D45" s="29" t="s">
        <v>78</v>
      </c>
      <c r="E45" s="64">
        <v>15.51</v>
      </c>
      <c r="F45" s="29">
        <v>40</v>
      </c>
      <c r="G45" s="29" t="s">
        <v>92</v>
      </c>
      <c r="H45" s="51">
        <f t="shared" si="1"/>
        <v>620.4</v>
      </c>
      <c r="I45" s="2"/>
      <c r="J45" s="2"/>
      <c r="K45" s="2"/>
      <c r="L45" s="2"/>
      <c r="M45" s="2"/>
      <c r="N45" s="2"/>
    </row>
    <row r="46" spans="1:14" ht="18" customHeight="1" x14ac:dyDescent="0.25">
      <c r="A46" s="68" t="s">
        <v>108</v>
      </c>
      <c r="B46" s="68" t="s">
        <v>123</v>
      </c>
      <c r="C46" s="69" t="s">
        <v>65</v>
      </c>
      <c r="D46" s="69" t="s">
        <v>78</v>
      </c>
      <c r="E46" s="53">
        <v>0</v>
      </c>
      <c r="F46" s="48">
        <v>1</v>
      </c>
      <c r="G46" s="48" t="s">
        <v>73</v>
      </c>
      <c r="H46" s="53">
        <f t="shared" si="1"/>
        <v>0</v>
      </c>
      <c r="I46" s="2"/>
      <c r="J46" s="2"/>
      <c r="K46" s="2"/>
      <c r="L46" s="2"/>
      <c r="M46" s="2"/>
      <c r="N46" s="2"/>
    </row>
    <row r="47" spans="1:14" ht="18" customHeight="1" x14ac:dyDescent="0.25">
      <c r="A47" s="54" t="s">
        <v>229</v>
      </c>
      <c r="B47" s="54" t="s">
        <v>230</v>
      </c>
      <c r="C47" s="29" t="s">
        <v>67</v>
      </c>
      <c r="D47" s="29" t="s">
        <v>240</v>
      </c>
      <c r="E47" s="64">
        <v>2.0699999999999998</v>
      </c>
      <c r="F47" s="70">
        <v>25</v>
      </c>
      <c r="G47" s="70" t="s">
        <v>122</v>
      </c>
      <c r="H47" s="51">
        <f t="shared" si="1"/>
        <v>51.749999999999993</v>
      </c>
      <c r="I47" s="2"/>
      <c r="J47" s="2"/>
      <c r="K47" s="2"/>
      <c r="L47" s="2"/>
      <c r="M47" s="2"/>
      <c r="N47" s="2"/>
    </row>
    <row r="48" spans="1:14" ht="18" customHeight="1" x14ac:dyDescent="0.25">
      <c r="A48" s="54" t="s">
        <v>231</v>
      </c>
      <c r="B48" s="54" t="s">
        <v>232</v>
      </c>
      <c r="C48" s="29" t="s">
        <v>65</v>
      </c>
      <c r="D48" s="29" t="s">
        <v>78</v>
      </c>
      <c r="E48" s="64">
        <v>96</v>
      </c>
      <c r="F48" s="29">
        <v>25</v>
      </c>
      <c r="G48" s="29" t="s">
        <v>73</v>
      </c>
      <c r="H48" s="51">
        <f t="shared" si="1"/>
        <v>2400</v>
      </c>
      <c r="I48" s="2"/>
      <c r="J48" s="2"/>
      <c r="K48" s="2"/>
      <c r="L48" s="2"/>
      <c r="M48" s="2"/>
      <c r="N48" s="2"/>
    </row>
    <row r="49" spans="1:14" ht="18" customHeight="1" x14ac:dyDescent="0.25">
      <c r="A49" s="55" t="s">
        <v>231</v>
      </c>
      <c r="B49" s="55" t="s">
        <v>233</v>
      </c>
      <c r="C49" s="30" t="s">
        <v>65</v>
      </c>
      <c r="D49" s="30" t="s">
        <v>78</v>
      </c>
      <c r="E49" s="64">
        <v>43.67</v>
      </c>
      <c r="F49" s="70">
        <v>325</v>
      </c>
      <c r="G49" s="70" t="s">
        <v>73</v>
      </c>
      <c r="H49" s="51">
        <f t="shared" si="1"/>
        <v>14192.75</v>
      </c>
      <c r="I49" s="2"/>
      <c r="J49" s="2"/>
      <c r="K49" s="2"/>
      <c r="L49" s="2"/>
      <c r="M49" s="2"/>
      <c r="N49" s="2"/>
    </row>
    <row r="50" spans="1:14" ht="18" customHeight="1" x14ac:dyDescent="0.25">
      <c r="A50" s="54" t="s">
        <v>186</v>
      </c>
      <c r="B50" s="54" t="s">
        <v>187</v>
      </c>
      <c r="C50" s="29" t="s">
        <v>65</v>
      </c>
      <c r="D50" s="29" t="s">
        <v>78</v>
      </c>
      <c r="E50" s="65">
        <v>76.75</v>
      </c>
      <c r="F50" s="29">
        <v>25</v>
      </c>
      <c r="G50" s="29" t="s">
        <v>73</v>
      </c>
      <c r="H50" s="72">
        <f t="shared" si="1"/>
        <v>1918.75</v>
      </c>
      <c r="I50" s="2"/>
      <c r="J50" s="2"/>
      <c r="K50" s="2"/>
      <c r="L50" s="2"/>
      <c r="M50" s="2"/>
      <c r="N50" s="2"/>
    </row>
    <row r="51" spans="1:14" ht="18" customHeight="1" x14ac:dyDescent="0.25">
      <c r="A51" s="55" t="s">
        <v>186</v>
      </c>
      <c r="B51" s="55" t="s">
        <v>188</v>
      </c>
      <c r="C51" s="30" t="s">
        <v>65</v>
      </c>
      <c r="D51" s="30" t="s">
        <v>78</v>
      </c>
      <c r="E51" s="65">
        <v>83.3</v>
      </c>
      <c r="F51" s="71">
        <v>50</v>
      </c>
      <c r="G51" s="30" t="s">
        <v>73</v>
      </c>
      <c r="H51" s="72">
        <f t="shared" ref="H51:H59" si="2">SUM(E51*F51)</f>
        <v>4165</v>
      </c>
      <c r="I51" s="2"/>
      <c r="J51" s="2"/>
      <c r="K51" s="2"/>
      <c r="L51" s="2"/>
      <c r="M51" s="2"/>
      <c r="N51" s="2"/>
    </row>
    <row r="52" spans="1:14" ht="18" customHeight="1" x14ac:dyDescent="0.25">
      <c r="A52" s="54" t="s">
        <v>186</v>
      </c>
      <c r="B52" s="54" t="s">
        <v>189</v>
      </c>
      <c r="C52" s="29" t="s">
        <v>65</v>
      </c>
      <c r="D52" s="29" t="s">
        <v>240</v>
      </c>
      <c r="E52" s="65">
        <v>21.5</v>
      </c>
      <c r="F52" s="29">
        <v>25</v>
      </c>
      <c r="G52" s="29" t="s">
        <v>75</v>
      </c>
      <c r="H52" s="72">
        <f t="shared" si="2"/>
        <v>537.5</v>
      </c>
      <c r="I52" s="2"/>
      <c r="J52" s="2"/>
      <c r="K52" s="2"/>
      <c r="L52" s="2"/>
      <c r="M52" s="2"/>
      <c r="N52" s="2"/>
    </row>
    <row r="53" spans="1:14" ht="18" customHeight="1" x14ac:dyDescent="0.25">
      <c r="A53" s="55" t="s">
        <v>186</v>
      </c>
      <c r="B53" s="55" t="s">
        <v>190</v>
      </c>
      <c r="C53" s="30" t="s">
        <v>65</v>
      </c>
      <c r="D53" s="30" t="s">
        <v>78</v>
      </c>
      <c r="E53" s="65">
        <v>83.75</v>
      </c>
      <c r="F53" s="30">
        <v>25</v>
      </c>
      <c r="G53" s="30" t="s">
        <v>73</v>
      </c>
      <c r="H53" s="72">
        <f t="shared" si="2"/>
        <v>2093.75</v>
      </c>
      <c r="I53" s="2"/>
      <c r="J53" s="2"/>
      <c r="K53" s="2"/>
      <c r="L53" s="2"/>
      <c r="M53" s="2"/>
      <c r="N53" s="2"/>
    </row>
    <row r="54" spans="1:14" ht="18" customHeight="1" x14ac:dyDescent="0.25">
      <c r="A54" s="54" t="s">
        <v>186</v>
      </c>
      <c r="B54" s="54" t="s">
        <v>191</v>
      </c>
      <c r="C54" s="29" t="s">
        <v>65</v>
      </c>
      <c r="D54" s="29" t="s">
        <v>78</v>
      </c>
      <c r="E54" s="65">
        <v>24.02</v>
      </c>
      <c r="F54" s="29">
        <v>25</v>
      </c>
      <c r="G54" s="29" t="s">
        <v>73</v>
      </c>
      <c r="H54" s="72">
        <f t="shared" si="2"/>
        <v>600.5</v>
      </c>
      <c r="I54" s="2"/>
      <c r="J54" s="2"/>
      <c r="K54" s="2"/>
      <c r="L54" s="2"/>
      <c r="M54" s="2"/>
      <c r="N54" s="2"/>
    </row>
    <row r="55" spans="1:14" ht="18" customHeight="1" x14ac:dyDescent="0.25">
      <c r="A55" s="55" t="s">
        <v>186</v>
      </c>
      <c r="B55" s="55" t="s">
        <v>192</v>
      </c>
      <c r="C55" s="30" t="s">
        <v>65</v>
      </c>
      <c r="D55" s="30" t="s">
        <v>78</v>
      </c>
      <c r="E55" s="65">
        <v>86.7</v>
      </c>
      <c r="F55" s="30">
        <v>25</v>
      </c>
      <c r="G55" s="30" t="s">
        <v>73</v>
      </c>
      <c r="H55" s="72">
        <f t="shared" si="2"/>
        <v>2167.5</v>
      </c>
      <c r="I55" s="2"/>
      <c r="J55" s="2"/>
      <c r="K55" s="2"/>
      <c r="L55" s="2"/>
      <c r="M55" s="2"/>
      <c r="N55" s="2"/>
    </row>
    <row r="56" spans="1:14" ht="18" customHeight="1" x14ac:dyDescent="0.25">
      <c r="A56" s="54" t="s">
        <v>186</v>
      </c>
      <c r="B56" s="54" t="s">
        <v>193</v>
      </c>
      <c r="C56" s="29" t="s">
        <v>65</v>
      </c>
      <c r="D56" s="29" t="s">
        <v>240</v>
      </c>
      <c r="E56" s="65">
        <v>4.0999999999999996</v>
      </c>
      <c r="F56" s="29">
        <v>25</v>
      </c>
      <c r="G56" s="29" t="s">
        <v>75</v>
      </c>
      <c r="H56" s="72">
        <f t="shared" si="2"/>
        <v>102.49999999999999</v>
      </c>
      <c r="I56" s="2"/>
      <c r="J56" s="2"/>
      <c r="K56" s="2"/>
      <c r="L56" s="2"/>
      <c r="M56" s="2"/>
      <c r="N56" s="2"/>
    </row>
    <row r="57" spans="1:14" ht="18" customHeight="1" x14ac:dyDescent="0.25">
      <c r="A57" s="55" t="s">
        <v>186</v>
      </c>
      <c r="B57" s="55" t="s">
        <v>194</v>
      </c>
      <c r="C57" s="30" t="s">
        <v>67</v>
      </c>
      <c r="D57" s="30" t="s">
        <v>78</v>
      </c>
      <c r="E57" s="65">
        <v>24.02</v>
      </c>
      <c r="F57" s="30">
        <v>25</v>
      </c>
      <c r="G57" s="30" t="s">
        <v>73</v>
      </c>
      <c r="H57" s="72">
        <f t="shared" si="2"/>
        <v>600.5</v>
      </c>
      <c r="I57" s="2"/>
      <c r="J57" s="2"/>
      <c r="K57" s="2"/>
      <c r="L57" s="2"/>
      <c r="M57" s="2"/>
      <c r="N57" s="2"/>
    </row>
    <row r="58" spans="1:14" ht="18" customHeight="1" x14ac:dyDescent="0.25">
      <c r="A58" s="54" t="s">
        <v>186</v>
      </c>
      <c r="B58" s="54" t="s">
        <v>195</v>
      </c>
      <c r="C58" s="29" t="s">
        <v>65</v>
      </c>
      <c r="D58" s="29" t="s">
        <v>78</v>
      </c>
      <c r="E58" s="65">
        <v>90</v>
      </c>
      <c r="F58" s="29">
        <v>25</v>
      </c>
      <c r="G58" s="29" t="s">
        <v>73</v>
      </c>
      <c r="H58" s="72">
        <f t="shared" si="2"/>
        <v>2250</v>
      </c>
      <c r="I58" s="2"/>
      <c r="J58" s="2"/>
      <c r="K58" s="2"/>
      <c r="L58" s="2"/>
      <c r="M58" s="2"/>
      <c r="N58" s="2"/>
    </row>
    <row r="59" spans="1:14" ht="18" customHeight="1" x14ac:dyDescent="0.25">
      <c r="A59" s="55" t="s">
        <v>186</v>
      </c>
      <c r="B59" s="55" t="s">
        <v>196</v>
      </c>
      <c r="C59" s="30" t="s">
        <v>65</v>
      </c>
      <c r="D59" s="30" t="s">
        <v>78</v>
      </c>
      <c r="E59" s="65">
        <v>216</v>
      </c>
      <c r="F59" s="30">
        <v>25</v>
      </c>
      <c r="G59" s="30" t="s">
        <v>73</v>
      </c>
      <c r="H59" s="72">
        <f t="shared" si="2"/>
        <v>5400</v>
      </c>
      <c r="I59" s="2"/>
      <c r="J59" s="2"/>
      <c r="K59" s="2"/>
      <c r="L59" s="2"/>
      <c r="M59" s="2"/>
      <c r="N59" s="2"/>
    </row>
    <row r="60" spans="1:14" ht="18" customHeight="1" x14ac:dyDescent="0.25">
      <c r="A60" s="54" t="s">
        <v>234</v>
      </c>
      <c r="B60" s="54" t="s">
        <v>235</v>
      </c>
      <c r="C60" s="29" t="s">
        <v>91</v>
      </c>
      <c r="D60" s="29" t="s">
        <v>78</v>
      </c>
      <c r="E60" s="65">
        <v>56.03</v>
      </c>
      <c r="F60" s="73">
        <v>2.5</v>
      </c>
      <c r="G60" s="73" t="s">
        <v>92</v>
      </c>
      <c r="H60" s="72">
        <f t="shared" ref="H60:H61" si="3">SUM(E60*F60)</f>
        <v>140.07499999999999</v>
      </c>
      <c r="I60" s="2"/>
      <c r="J60" s="2"/>
      <c r="K60" s="2"/>
      <c r="L60" s="2"/>
      <c r="M60" s="2"/>
      <c r="N60" s="2"/>
    </row>
    <row r="61" spans="1:14" ht="18" customHeight="1" x14ac:dyDescent="0.25">
      <c r="A61" s="55" t="s">
        <v>234</v>
      </c>
      <c r="B61" s="55" t="s">
        <v>236</v>
      </c>
      <c r="C61" s="30" t="s">
        <v>91</v>
      </c>
      <c r="D61" s="30" t="s">
        <v>240</v>
      </c>
      <c r="E61" s="65">
        <v>3.11</v>
      </c>
      <c r="F61" s="30">
        <v>40</v>
      </c>
      <c r="G61" s="30" t="s">
        <v>122</v>
      </c>
      <c r="H61" s="72">
        <f t="shared" si="3"/>
        <v>124.39999999999999</v>
      </c>
      <c r="I61" s="2"/>
      <c r="J61" s="2"/>
      <c r="K61" s="2"/>
      <c r="L61" s="2"/>
      <c r="M61" s="2"/>
      <c r="N61" s="2"/>
    </row>
    <row r="62" spans="1:14" ht="18" customHeight="1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55.5" customHeight="1" thickBot="1" x14ac:dyDescent="0.3">
      <c r="A63" s="2"/>
      <c r="B63" s="2"/>
      <c r="C63" s="62" t="s">
        <v>237</v>
      </c>
      <c r="D63" s="62"/>
      <c r="E63" s="62"/>
      <c r="F63" s="62"/>
      <c r="G63" s="62"/>
      <c r="H63" s="63">
        <f>SUM(H5:H61)</f>
        <v>217979.5</v>
      </c>
      <c r="I63" s="2"/>
      <c r="J63" s="2"/>
      <c r="K63" s="2"/>
      <c r="L63" s="2"/>
      <c r="M63" s="2"/>
      <c r="N63" s="2"/>
    </row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</sheetData>
  <sheetProtection algorithmName="SHA-512" hashValue="q2TeLMzq/GzolSsMWAwcv+mzNgX9Bvpz2bqZoZsapmJ4LTD7WUHDs5EAs30p9vIR5mqbcSD87VSu/L2wv3NL+Q==" saltValue="+loWJURR8u8hDuInh+g58w==" spinCount="100000" sheet="1" objects="1" scenarios="1" selectLockedCells="1"/>
  <mergeCells count="4">
    <mergeCell ref="A1:H1"/>
    <mergeCell ref="A2:H3"/>
    <mergeCell ref="L2:N2"/>
    <mergeCell ref="L3:N3"/>
  </mergeCells>
  <pageMargins left="0.7" right="0.7" top="0.75" bottom="0.75" header="0.3" footer="0.3"/>
  <pageSetup scale="4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cp:lastPrinted>2024-11-06T13:09:20Z</cp:lastPrinted>
  <dcterms:created xsi:type="dcterms:W3CDTF">2019-05-06T20:24:05Z</dcterms:created>
  <dcterms:modified xsi:type="dcterms:W3CDTF">2025-02-25T18:04:02Z</dcterms:modified>
</cp:coreProperties>
</file>