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Herbicides Adjuvants and Blends\5400026890, STC for Herbicides\3 Contract Docs\2 Contract Modifications\"/>
    </mc:Choice>
  </mc:AlternateContent>
  <xr:revisionPtr revIDLastSave="0" documentId="8_{0C845737-A856-423C-AA46-9095B873A048}" xr6:coauthVersionLast="47" xr6:coauthVersionMax="47" xr10:uidLastSave="{00000000-0000-0000-0000-000000000000}"/>
  <bookViews>
    <workbookView xWindow="28680" yWindow="-120" windowWidth="29040" windowHeight="15720" firstSheet="4" activeTab="4" xr2:uid="{00000000-000D-0000-FFFF-FFFF00000000}"/>
  </bookViews>
  <sheets>
    <sheet name="LOT 1- 2.5 GAL GEN" sheetId="3" state="hidden" r:id="rId1"/>
    <sheet name="LOT 2 - 15 GAL GEN" sheetId="1" state="hidden" r:id="rId2"/>
    <sheet name="LOT 3 - HELENA" sheetId="11" state="hidden" r:id="rId3"/>
    <sheet name="LOT 4 - ALLIGARE" sheetId="4" state="hidden" r:id="rId4"/>
    <sheet name="LOT 5 - BREWER" sheetId="5" r:id="rId5"/>
    <sheet name="LOT 6 - CYGNET" sheetId="6" state="hidden" r:id="rId6"/>
    <sheet name=" LOT 7 - SEPRO" sheetId="9" state="hidden" r:id="rId7"/>
    <sheet name="LOT 8 - MISC GEN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0" i="3"/>
  <c r="H10" i="4"/>
  <c r="H11" i="6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9" i="4"/>
  <c r="H8" i="4"/>
  <c r="H7" i="4"/>
  <c r="H6" i="4"/>
  <c r="H27" i="4" l="1"/>
  <c r="E9" i="11"/>
  <c r="E6" i="11" l="1"/>
  <c r="E7" i="11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0" i="6"/>
  <c r="H9" i="6"/>
  <c r="H8" i="6"/>
  <c r="H7" i="6"/>
  <c r="H6" i="6"/>
  <c r="E12" i="3"/>
  <c r="E6" i="1"/>
  <c r="E7" i="3"/>
  <c r="E8" i="3"/>
  <c r="E9" i="3"/>
  <c r="E10" i="3"/>
  <c r="E11" i="3"/>
  <c r="E13" i="3"/>
  <c r="E14" i="3"/>
  <c r="E15" i="3"/>
  <c r="E16" i="3"/>
  <c r="E17" i="3"/>
  <c r="E6" i="3"/>
  <c r="H12" i="6" l="1"/>
  <c r="H64" i="9"/>
  <c r="E18" i="3"/>
  <c r="E19" i="3"/>
  <c r="E13" i="1" l="1"/>
  <c r="E12" i="1"/>
  <c r="E11" i="1"/>
  <c r="E10" i="1"/>
  <c r="E7" i="1"/>
  <c r="E8" i="1"/>
  <c r="E9" i="1"/>
</calcChain>
</file>

<file path=xl/sharedStrings.xml><?xml version="1.0" encoding="utf-8"?>
<sst xmlns="http://schemas.openxmlformats.org/spreadsheetml/2006/main" count="915" uniqueCount="261">
  <si>
    <t>Pricing Sheet</t>
  </si>
  <si>
    <t>Product Description</t>
  </si>
  <si>
    <t>Active Ingreditent Minimum</t>
  </si>
  <si>
    <t xml:space="preserve">Estmatied Quantity </t>
  </si>
  <si>
    <t>Extended Price</t>
  </si>
  <si>
    <t>glyphosate N-(phosphonomethyl)glycine, isopropylamine salt 53.8%</t>
  </si>
  <si>
    <t>3,5,6-trichloro-2-pyridinyloxyacetic acid, butoxyethyl ester 60.45%</t>
  </si>
  <si>
    <t>3,5,6-trichloro-2-pyridinyloxyacetic acid, triethylamine salt 44.4%</t>
  </si>
  <si>
    <t>ethyl hydrogen (aminocarbonyl) phosphonate 41.5%</t>
  </si>
  <si>
    <t>Triisopropanolammonium salt of 2-pyridine carboxylic acid, 4-amino-3,6-dichloro- 40.6%</t>
  </si>
  <si>
    <t>Sulfosulfuron 75%</t>
  </si>
  <si>
    <t>(±)-2-[4,5-dihydro4-methyl-4-(1-methylethyl)-5-oxo-1Himidazol-2-yl]-5-methyl-3- pyridinecarboxylic acid 23.6%</t>
  </si>
  <si>
    <t>N/A</t>
  </si>
  <si>
    <r>
      <rPr>
        <b/>
        <sz val="12"/>
        <color theme="1"/>
        <rFont val="Calibri"/>
        <family val="2"/>
        <scheme val="minor"/>
      </rPr>
      <t>2.5 Gallon-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Glyphosate</t>
    </r>
  </si>
  <si>
    <r>
      <rPr>
        <b/>
        <sz val="12"/>
        <color theme="1"/>
        <rFont val="Calibri"/>
        <family val="2"/>
        <scheme val="minor"/>
      </rPr>
      <t>2.5  Gallon-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</si>
  <si>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2.5 Gallon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Triclopyr amine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</si>
  <si>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Fosamine</t>
    </r>
  </si>
  <si>
    <r>
      <rPr>
        <b/>
        <sz val="12"/>
        <color theme="1"/>
        <rFont val="Calibri"/>
        <family val="2"/>
        <scheme val="minor"/>
      </rPr>
      <t xml:space="preserve">2.5 Gallon-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</si>
  <si>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</si>
  <si>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Brewer Defoamer (Anti-Foam)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</si>
  <si>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PolyContol 2 (Anti-Drift)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</si>
  <si>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Hi-Light Blue Liquid (Dye)</t>
    </r>
  </si>
  <si>
    <r>
      <rPr>
        <b/>
        <sz val="12"/>
        <color theme="1"/>
        <rFont val="Calibri"/>
        <family val="2"/>
        <scheme val="minor"/>
      </rPr>
      <t>1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</si>
  <si>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</si>
  <si>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15 Gal.</t>
    </r>
    <r>
      <rPr>
        <b/>
        <sz val="11"/>
        <color theme="1"/>
        <rFont val="Calibri"/>
        <family val="2"/>
        <scheme val="minor"/>
      </rPr>
      <t>- Glyphosate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</si>
  <si>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</si>
  <si>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amine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</si>
  <si>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Fosamine</t>
    </r>
  </si>
  <si>
    <r>
      <rPr>
        <b/>
        <sz val="12"/>
        <color theme="1"/>
        <rFont val="Calibri"/>
        <family val="2"/>
        <scheme val="minor"/>
      </rPr>
      <t>15 Gal</t>
    </r>
    <r>
      <rPr>
        <b/>
        <sz val="11"/>
        <color theme="1"/>
        <rFont val="Calibri"/>
        <family val="2"/>
        <scheme val="minor"/>
      </rPr>
      <t>.-  Triclopyr Blend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</si>
  <si>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83-17 (Crop Oil)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</si>
  <si>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 90-10 (Surfactant)</t>
    </r>
  </si>
  <si>
    <t>Brand Name</t>
  </si>
  <si>
    <r>
      <t xml:space="preserve">*** All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</si>
  <si>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Minimum Active Ingredients</t>
  </si>
  <si>
    <t>Per Unit Price (include surcharges, fees and shipping fees)</t>
  </si>
  <si>
    <t>Enter this total bid amount for Lot 2</t>
  </si>
  <si>
    <t xml:space="preserve">Enter this total bid amount for Lot 1 </t>
  </si>
  <si>
    <t>South Carolina Statewide Herbicides, Adjuvants &amp; Blends- Solicitation number 5400026890</t>
  </si>
  <si>
    <t xml:space="preserve">20% Triclopyr ester (BEE) (384 fluid ounces), Basal Oil (1,528 fluid ounces), Red Dye Spray Indicator (8 fluid ounces) </t>
  </si>
  <si>
    <t>Offeror's name:</t>
  </si>
  <si>
    <t>Vendor number:</t>
  </si>
  <si>
    <t>3,5,6-trichloro-2-pyridinyloxyacetic acid, 29.4%</t>
  </si>
  <si>
    <t>2.5 Gallon-Triclopyr acid</t>
  </si>
  <si>
    <t>15 Gal.- Triclopyr acid</t>
  </si>
  <si>
    <t>Alligare</t>
  </si>
  <si>
    <t>2,4-D Amine</t>
  </si>
  <si>
    <t>Alligare 7</t>
  </si>
  <si>
    <t>Alligare 90</t>
  </si>
  <si>
    <t>Argos</t>
  </si>
  <si>
    <t>De-Foamer</t>
  </si>
  <si>
    <t>Diaquat</t>
  </si>
  <si>
    <t>Drift Control</t>
  </si>
  <si>
    <t>Ecomazapyr 2 SL</t>
  </si>
  <si>
    <t>Flumigard SC</t>
  </si>
  <si>
    <t>Flumigard WDG</t>
  </si>
  <si>
    <t>Fluridone</t>
  </si>
  <si>
    <t>Glyphosate 5.4</t>
  </si>
  <si>
    <t>Imazapyr 4 SL</t>
  </si>
  <si>
    <t>Imox</t>
  </si>
  <si>
    <t>MSO 1</t>
  </si>
  <si>
    <t>MVO Plus 1</t>
  </si>
  <si>
    <t>Propeller</t>
  </si>
  <si>
    <t>Trace</t>
  </si>
  <si>
    <t>Triclopry 3</t>
  </si>
  <si>
    <t>Water Conditioner Gold</t>
  </si>
  <si>
    <t>Herbicide</t>
  </si>
  <si>
    <t>Adjuvant</t>
  </si>
  <si>
    <t>Algaecide</t>
  </si>
  <si>
    <t>Manufacturer</t>
  </si>
  <si>
    <t>Product</t>
  </si>
  <si>
    <t>Class</t>
  </si>
  <si>
    <t>Type</t>
  </si>
  <si>
    <t>Pricing Unit</t>
  </si>
  <si>
    <t>Gallon</t>
  </si>
  <si>
    <t>Quart</t>
  </si>
  <si>
    <t>Pound</t>
  </si>
  <si>
    <t>Estimated Quantity</t>
  </si>
  <si>
    <t>Price Per Unit</t>
  </si>
  <si>
    <t>Liquid</t>
  </si>
  <si>
    <t>Brewer International</t>
  </si>
  <si>
    <t>AquabupH</t>
  </si>
  <si>
    <t>Brewer Defoamer</t>
  </si>
  <si>
    <t>Brewer F-239</t>
  </si>
  <si>
    <t>Cide-Kick</t>
  </si>
  <si>
    <t>Cide-Kick II</t>
  </si>
  <si>
    <t>Ivod</t>
  </si>
  <si>
    <t>Poly Control 2</t>
  </si>
  <si>
    <t>Silenergy</t>
  </si>
  <si>
    <t>Summit 9-10</t>
  </si>
  <si>
    <t>Sun Wet</t>
  </si>
  <si>
    <t>Sunenergy</t>
  </si>
  <si>
    <t>Other</t>
  </si>
  <si>
    <t>Gallons</t>
  </si>
  <si>
    <t>Enter this total bid amount for Alligare</t>
  </si>
  <si>
    <t>Cygnet Enterprises</t>
  </si>
  <si>
    <t>Cygent BioBlend II (WSP)</t>
  </si>
  <si>
    <t>Cygnet Plus</t>
  </si>
  <si>
    <t>Cygnet Select</t>
  </si>
  <si>
    <t>Cygnet Select EXTREME</t>
  </si>
  <si>
    <t>Mukk Busster (Pellets)</t>
  </si>
  <si>
    <t>Colorant</t>
  </si>
  <si>
    <t>Enter this total bid amount for Cygnet</t>
  </si>
  <si>
    <t>Helena Chemical Company</t>
  </si>
  <si>
    <t>Cohere</t>
  </si>
  <si>
    <t>DLZ</t>
  </si>
  <si>
    <t>Grounded</t>
  </si>
  <si>
    <t>Hardball</t>
  </si>
  <si>
    <t>Kammo Plus</t>
  </si>
  <si>
    <t>Trycera</t>
  </si>
  <si>
    <t>Nufarm</t>
  </si>
  <si>
    <t>AquaNeat</t>
  </si>
  <si>
    <t>Aquasweep</t>
  </si>
  <si>
    <t>Clipper</t>
  </si>
  <si>
    <t>Clipper SC</t>
  </si>
  <si>
    <t>Depth Charge</t>
  </si>
  <si>
    <t>Diquat SPC 2L</t>
  </si>
  <si>
    <t>Polaris</t>
  </si>
  <si>
    <t>Polaris AC Complete</t>
  </si>
  <si>
    <t>Tahoe 3A</t>
  </si>
  <si>
    <t>Tradewind</t>
  </si>
  <si>
    <t>Weedar 64</t>
  </si>
  <si>
    <t>Pounds</t>
  </si>
  <si>
    <t>SePro</t>
  </si>
  <si>
    <t>Algimycin PWF</t>
  </si>
  <si>
    <t>Amp↑</t>
  </si>
  <si>
    <t>Aquashade</t>
  </si>
  <si>
    <t>Aquashade Plus</t>
  </si>
  <si>
    <t>Aquashadow Black</t>
  </si>
  <si>
    <t>Avast</t>
  </si>
  <si>
    <t>Bacti-Klear</t>
  </si>
  <si>
    <t>Bacti-Klear (Granular)</t>
  </si>
  <si>
    <t>Blue Springs</t>
  </si>
  <si>
    <t>Blue Springs Plus</t>
  </si>
  <si>
    <t>Blue Stone Crystals</t>
  </si>
  <si>
    <t>Captain</t>
  </si>
  <si>
    <t>Captain XTR</t>
  </si>
  <si>
    <t>Clearcast</t>
  </si>
  <si>
    <t>Clearigate</t>
  </si>
  <si>
    <t>Cutrine Plus</t>
  </si>
  <si>
    <t>Cutrine Plus Granular</t>
  </si>
  <si>
    <t>Cutrine Ultra</t>
  </si>
  <si>
    <t>EutorSORB G</t>
  </si>
  <si>
    <t>EutroSORB F</t>
  </si>
  <si>
    <t>EutroSORB WC</t>
  </si>
  <si>
    <t>Galleon (SC)</t>
  </si>
  <si>
    <t>Habitat</t>
  </si>
  <si>
    <t>Harpoon (Granular)</t>
  </si>
  <si>
    <t>Harpoon (Liquid)</t>
  </si>
  <si>
    <t>Harvester</t>
  </si>
  <si>
    <t>Komeen</t>
  </si>
  <si>
    <t>Komeen Descend</t>
  </si>
  <si>
    <t>K-Tea</t>
  </si>
  <si>
    <t>Littora</t>
  </si>
  <si>
    <t>Midnight Blue Reflection</t>
  </si>
  <si>
    <t>Natrix</t>
  </si>
  <si>
    <t>Nautique</t>
  </si>
  <si>
    <t>Navigate</t>
  </si>
  <si>
    <t>Oasis</t>
  </si>
  <si>
    <t>Oximycin</t>
  </si>
  <si>
    <t>PAK 27</t>
  </si>
  <si>
    <t>Phycomycin SCP</t>
  </si>
  <si>
    <t>ProcellaCOR SC</t>
  </si>
  <si>
    <t>Renovate 3</t>
  </si>
  <si>
    <t>Renovate Max G</t>
  </si>
  <si>
    <t>Renovate OTF</t>
  </si>
  <si>
    <t>Revive</t>
  </si>
  <si>
    <t>Sculpin G</t>
  </si>
  <si>
    <t>SeClear</t>
  </si>
  <si>
    <t>SeClear G</t>
  </si>
  <si>
    <t>Sonar AS</t>
  </si>
  <si>
    <t>Sonar Genesis</t>
  </si>
  <si>
    <t>Sonar H4C</t>
  </si>
  <si>
    <t>Sonar Infinity</t>
  </si>
  <si>
    <t>Sonar One</t>
  </si>
  <si>
    <t>Sonar PR</t>
  </si>
  <si>
    <t>Sonar Q</t>
  </si>
  <si>
    <t>Sonar RTU</t>
  </si>
  <si>
    <t>Sonar SRP</t>
  </si>
  <si>
    <t>Stingray</t>
  </si>
  <si>
    <t>Weedtrine D</t>
  </si>
  <si>
    <t>Muck Reducer</t>
  </si>
  <si>
    <t>Phosphorous Mitigation</t>
  </si>
  <si>
    <t>Water Clarifier</t>
  </si>
  <si>
    <t>Each</t>
  </si>
  <si>
    <t>PDU</t>
  </si>
  <si>
    <t>Enter this total bid amount for Sepro</t>
  </si>
  <si>
    <t>United Phosphorus</t>
  </si>
  <si>
    <t>Aquastrike</t>
  </si>
  <si>
    <t>Aquathol K</t>
  </si>
  <si>
    <t>Aquathol Super K</t>
  </si>
  <si>
    <t>Cascade</t>
  </si>
  <si>
    <t>Current</t>
  </si>
  <si>
    <t>Hydrothol 191</t>
  </si>
  <si>
    <t>Hydrothol 191 (Granular)</t>
  </si>
  <si>
    <t>Symmetry NXG</t>
  </si>
  <si>
    <t>Teton</t>
  </si>
  <si>
    <t>Top Deck</t>
  </si>
  <si>
    <t>Atticus</t>
  </si>
  <si>
    <t>Schooner (WDG)</t>
  </si>
  <si>
    <t>Schooner SC</t>
  </si>
  <si>
    <t>Semera SC</t>
  </si>
  <si>
    <t>Bayer</t>
  </si>
  <si>
    <t>RoundUp Custom</t>
  </si>
  <si>
    <t>RoundUp ProMax</t>
  </si>
  <si>
    <t>RoundUp QuickPro SC</t>
  </si>
  <si>
    <t>BioSafe Systems</t>
  </si>
  <si>
    <t>Calcis</t>
  </si>
  <si>
    <t>GreenClean (Granular)</t>
  </si>
  <si>
    <t>GreenClean Liquid 2.0</t>
  </si>
  <si>
    <t>GreenClean Liquid 5.0</t>
  </si>
  <si>
    <t>GreenClean Pro</t>
  </si>
  <si>
    <t>Biosorb</t>
  </si>
  <si>
    <t>TopFilm</t>
  </si>
  <si>
    <t>Fluid Ounces</t>
  </si>
  <si>
    <t>Chem One</t>
  </si>
  <si>
    <t>Alum</t>
  </si>
  <si>
    <t>Copper Sulfate Crystals (Fine 30)</t>
  </si>
  <si>
    <t>Copper Sulfate Crystals (Medium)</t>
  </si>
  <si>
    <t>Copper Sulfate Crystals (Small)</t>
  </si>
  <si>
    <t>Earth Science Labratories</t>
  </si>
  <si>
    <t>EarthTec</t>
  </si>
  <si>
    <t>GroPro</t>
  </si>
  <si>
    <t>Skeeter</t>
  </si>
  <si>
    <t>Life Science Group</t>
  </si>
  <si>
    <t>Lake-Life</t>
  </si>
  <si>
    <t>Loveland Products, Inc.</t>
  </si>
  <si>
    <t>MSO Concentrate with Leci-Tech</t>
  </si>
  <si>
    <t>Old Bridge Chemicals</t>
  </si>
  <si>
    <t>Copper Sulfate Fine Crystals</t>
  </si>
  <si>
    <t>Syngenta</t>
  </si>
  <si>
    <t>Reward</t>
  </si>
  <si>
    <t>Tribune</t>
  </si>
  <si>
    <t>Valent</t>
  </si>
  <si>
    <t>VectoBac 12AS</t>
  </si>
  <si>
    <t>VectoBac G</t>
  </si>
  <si>
    <t>Enter this total bid amount for Lot 3</t>
  </si>
  <si>
    <r>
      <t xml:space="preserve">*** All Applicable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</si>
  <si>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Granular</t>
  </si>
  <si>
    <r>
      <rPr>
        <b/>
        <sz val="12"/>
        <color theme="1"/>
        <rFont val="Calibri"/>
        <family val="2"/>
        <scheme val="minor"/>
      </rPr>
      <t>20 Ounces-</t>
    </r>
    <r>
      <rPr>
        <b/>
        <sz val="11"/>
        <color theme="1"/>
        <rFont val="Calibri"/>
        <family val="2"/>
        <scheme val="minor"/>
      </rPr>
      <t xml:space="preserve"> Sulfosulfuron (Dry Formulation)</t>
    </r>
  </si>
  <si>
    <r>
      <t xml:space="preserve">Complete </t>
    </r>
    <r>
      <rPr>
        <b/>
        <u/>
        <sz val="18"/>
        <color rgb="FFFF0000"/>
        <rFont val="Calibri"/>
        <family val="2"/>
        <scheme val="minor"/>
      </rPr>
      <t>all</t>
    </r>
    <r>
      <rPr>
        <b/>
        <sz val="18"/>
        <color rgb="FFFF0000"/>
        <rFont val="Calibri"/>
        <family val="2"/>
        <scheme val="minor"/>
      </rPr>
      <t xml:space="preserve"> yellow highlighted cells</t>
    </r>
  </si>
  <si>
    <t>Mad Dog 5.4</t>
  </si>
  <si>
    <t>Element 4</t>
  </si>
  <si>
    <t>Garlon 3A</t>
  </si>
  <si>
    <t>Krenite S</t>
  </si>
  <si>
    <t>Milestone</t>
  </si>
  <si>
    <t>Outrider</t>
  </si>
  <si>
    <t>Panoramic</t>
  </si>
  <si>
    <t>Hi Light Blue</t>
  </si>
  <si>
    <t>Aquamaster</t>
  </si>
  <si>
    <t>Garlon 4 Ultra</t>
  </si>
  <si>
    <t>Garlon 3</t>
  </si>
  <si>
    <t>Krenite</t>
  </si>
  <si>
    <t>Maximizer</t>
  </si>
  <si>
    <t>Brewer 90?</t>
  </si>
  <si>
    <t>20G4 BOR</t>
  </si>
  <si>
    <t>Brewer 90</t>
  </si>
  <si>
    <t>VM Premix</t>
  </si>
  <si>
    <t>Priopriotory No Bid</t>
  </si>
  <si>
    <t>Proprietary No Bid</t>
  </si>
  <si>
    <t>Nutrien</t>
  </si>
  <si>
    <t>New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</si>
</sst>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B4C6E7"/>
        <bgColor theme="8" tint="0.79998168889431442"/>
      </patternFill>
    </fill>
    <fill>
      <patternFill patternType="solid">
        <fgColor rgb="FFB4C6E7"/>
        <bgColor theme="8" tint="0.59999389629810485"/>
      </patternFill>
    </fill>
    <fill>
      <patternFill patternType="solid">
        <fgColor rgb="FFD9E1F2"/>
        <bgColor theme="8" tint="0.79998168889431442"/>
      </patternFill>
    </fill>
    <fill>
      <patternFill patternType="solid">
        <fgColor rgb="FFD9E1F2"/>
        <bgColor theme="8" tint="0.59999389629810485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CC0000"/>
      </left>
      <right style="medium">
        <color rgb="FFCC0000"/>
      </right>
      <top style="medium">
        <color rgb="FFCC0000"/>
      </top>
      <bottom/>
      <diagonal/>
    </border>
    <border>
      <left style="medium">
        <color rgb="FFCC0000"/>
      </left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rgb="FFCC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CC0000"/>
      </right>
      <top style="medium">
        <color rgb="FFCC0000"/>
      </top>
      <bottom/>
      <diagonal/>
    </border>
    <border>
      <left/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8" fillId="0" borderId="0" xfId="0" applyNumberFormat="1" applyFont="1" applyProtection="1">
      <protection hidden="1"/>
    </xf>
    <xf numFmtId="0" fontId="1" fillId="0" borderId="2" xfId="0" applyFont="1" applyBorder="1" applyAlignment="1">
      <alignment horizontal="center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/>
    <xf numFmtId="164" fontId="1" fillId="3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8" fillId="0" borderId="0" xfId="0" applyNumberFormat="1" applyFont="1"/>
    <xf numFmtId="0" fontId="0" fillId="0" borderId="0" xfId="0" applyFill="1" applyBorder="1" applyAlignment="1"/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8" xfId="0" applyFont="1" applyFill="1" applyBorder="1" applyAlignment="1">
      <alignment horizontal="center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9" fontId="0" fillId="0" borderId="8" xfId="0" applyNumberForma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Alignment="1"/>
    <xf numFmtId="44" fontId="0" fillId="0" borderId="0" xfId="0" applyNumberFormat="1"/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0" fillId="6" borderId="20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9" fontId="0" fillId="0" borderId="8" xfId="0" applyNumberFormat="1" applyFont="1" applyFill="1" applyBorder="1" applyAlignment="1">
      <alignment horizontal="center" vertical="top" wrapText="1"/>
    </xf>
    <xf numFmtId="164" fontId="0" fillId="0" borderId="8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1" xfId="0" applyBorder="1"/>
    <xf numFmtId="164" fontId="1" fillId="0" borderId="3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8" fillId="0" borderId="31" xfId="0" applyNumberFormat="1" applyFont="1" applyBorder="1"/>
    <xf numFmtId="0" fontId="0" fillId="0" borderId="32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8" fillId="0" borderId="0" xfId="0" applyNumberFormat="1" applyFont="1" applyAlignment="1"/>
    <xf numFmtId="0" fontId="0" fillId="0" borderId="0" xfId="0"/>
    <xf numFmtId="0" fontId="0" fillId="0" borderId="0" xfId="0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Protection="1">
      <protection locked="0"/>
    </xf>
    <xf numFmtId="0" fontId="13" fillId="11" borderId="5" xfId="0" applyFont="1" applyFill="1" applyBorder="1" applyAlignment="1">
      <alignment horizontal="center"/>
    </xf>
    <xf numFmtId="44" fontId="0" fillId="4" borderId="5" xfId="0" applyNumberFormat="1" applyFill="1" applyBorder="1" applyAlignment="1" applyProtection="1">
      <alignment horizontal="center"/>
      <protection locked="0"/>
    </xf>
    <xf numFmtId="44" fontId="0" fillId="5" borderId="5" xfId="0" applyNumberFormat="1" applyFill="1" applyBorder="1" applyAlignment="1" applyProtection="1">
      <alignment horizontal="center"/>
      <protection locked="0"/>
    </xf>
    <xf numFmtId="44" fontId="0" fillId="4" borderId="5" xfId="0" applyNumberFormat="1" applyFill="1" applyBorder="1" applyAlignment="1" applyProtection="1">
      <alignment horizontal="center"/>
    </xf>
    <xf numFmtId="44" fontId="0" fillId="5" borderId="5" xfId="0" applyNumberFormat="1" applyFill="1" applyBorder="1" applyAlignment="1" applyProtection="1">
      <alignment horizontal="center"/>
    </xf>
    <xf numFmtId="44" fontId="13" fillId="11" borderId="5" xfId="0" applyNumberFormat="1" applyFont="1" applyFill="1" applyBorder="1" applyAlignment="1" applyProtection="1">
      <alignment horizontal="center"/>
    </xf>
    <xf numFmtId="0" fontId="0" fillId="4" borderId="5" xfId="0" applyFill="1" applyBorder="1" applyProtection="1"/>
    <xf numFmtId="0" fontId="0" fillId="4" borderId="5" xfId="0" applyFill="1" applyBorder="1" applyAlignment="1" applyProtection="1">
      <alignment horizontal="center"/>
    </xf>
    <xf numFmtId="0" fontId="0" fillId="5" borderId="5" xfId="0" applyFill="1" applyBorder="1" applyProtection="1"/>
    <xf numFmtId="0" fontId="0" fillId="5" borderId="5" xfId="0" applyFill="1" applyBorder="1" applyAlignment="1" applyProtection="1">
      <alignment horizontal="center"/>
    </xf>
    <xf numFmtId="0" fontId="13" fillId="11" borderId="5" xfId="0" applyFont="1" applyFill="1" applyBorder="1" applyProtection="1"/>
    <xf numFmtId="0" fontId="13" fillId="11" borderId="5" xfId="0" applyFont="1" applyFill="1" applyBorder="1" applyAlignment="1" applyProtection="1">
      <alignment horizontal="center"/>
    </xf>
    <xf numFmtId="0" fontId="0" fillId="0" borderId="0" xfId="0" applyProtection="1"/>
    <xf numFmtId="0" fontId="9" fillId="0" borderId="0" xfId="0" applyFont="1" applyAlignment="1" applyProtection="1"/>
    <xf numFmtId="0" fontId="0" fillId="0" borderId="0" xfId="0" applyAlignment="1" applyProtection="1"/>
    <xf numFmtId="0" fontId="3" fillId="2" borderId="5" xfId="0" applyFont="1" applyFill="1" applyBorder="1" applyAlignment="1" applyProtection="1"/>
    <xf numFmtId="0" fontId="0" fillId="2" borderId="5" xfId="0" applyFill="1" applyBorder="1" applyAlignment="1" applyProtection="1"/>
    <xf numFmtId="0" fontId="3" fillId="2" borderId="5" xfId="0" applyFont="1" applyFill="1" applyBorder="1" applyAlignment="1"/>
    <xf numFmtId="0" fontId="0" fillId="2" borderId="5" xfId="0" applyFill="1" applyBorder="1" applyAlignment="1"/>
    <xf numFmtId="0" fontId="10" fillId="6" borderId="5" xfId="0" applyFont="1" applyFill="1" applyBorder="1" applyAlignment="1" applyProtection="1">
      <alignment horizontal="center" wrapText="1"/>
    </xf>
    <xf numFmtId="0" fontId="0" fillId="5" borderId="5" xfId="0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2" borderId="33" xfId="0" applyFont="1" applyFill="1" applyBorder="1" applyAlignment="1" applyProtection="1"/>
    <xf numFmtId="0" fontId="3" fillId="2" borderId="34" xfId="0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0" fillId="11" borderId="5" xfId="0" applyFill="1" applyBorder="1" applyProtection="1"/>
    <xf numFmtId="0" fontId="0" fillId="11" borderId="5" xfId="0" applyFill="1" applyBorder="1" applyAlignment="1" applyProtection="1">
      <alignment horizontal="center"/>
    </xf>
    <xf numFmtId="44" fontId="0" fillId="11" borderId="5" xfId="0" applyNumberFormat="1" applyFill="1" applyBorder="1" applyAlignment="1" applyProtection="1">
      <alignment horizontal="center"/>
    </xf>
    <xf numFmtId="0" fontId="0" fillId="2" borderId="34" xfId="0" applyFill="1" applyBorder="1" applyAlignment="1" applyProtection="1"/>
    <xf numFmtId="44" fontId="0" fillId="11" borderId="5" xfId="0" applyNumberFormat="1" applyFill="1" applyBorder="1" applyAlignment="1" applyProtection="1">
      <alignment horizontal="center"/>
      <protection locked="0"/>
    </xf>
    <xf numFmtId="44" fontId="0" fillId="7" borderId="10" xfId="0" applyNumberForma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justify"/>
      <protection locked="0"/>
    </xf>
    <xf numFmtId="0" fontId="3" fillId="2" borderId="35" xfId="0" applyFont="1" applyFill="1" applyBorder="1" applyAlignment="1" applyProtection="1">
      <alignment horizontal="justify"/>
      <protection locked="0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9" xfId="0" applyFill="1" applyBorder="1" applyAlignment="1" applyProtection="1">
      <alignment horizontal="center"/>
    </xf>
    <xf numFmtId="0" fontId="13" fillId="12" borderId="9" xfId="0" applyFont="1" applyFill="1" applyBorder="1" applyProtection="1"/>
    <xf numFmtId="0" fontId="13" fillId="12" borderId="9" xfId="0" applyFont="1" applyFill="1" applyBorder="1" applyAlignment="1" applyProtection="1">
      <alignment horizontal="center"/>
    </xf>
    <xf numFmtId="44" fontId="0" fillId="0" borderId="15" xfId="0" applyNumberFormat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44" fontId="0" fillId="7" borderId="10" xfId="0" applyNumberForma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13" fillId="12" borderId="10" xfId="0" applyFont="1" applyFill="1" applyBorder="1" applyAlignment="1" applyProtection="1">
      <alignment horizontal="center"/>
    </xf>
    <xf numFmtId="44" fontId="13" fillId="12" borderId="10" xfId="0" applyNumberFormat="1" applyFont="1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0" fillId="13" borderId="5" xfId="0" applyFill="1" applyBorder="1" applyProtection="1"/>
    <xf numFmtId="0" fontId="0" fillId="13" borderId="5" xfId="0" applyFill="1" applyBorder="1" applyAlignment="1" applyProtection="1">
      <alignment horizontal="center"/>
    </xf>
    <xf numFmtId="0" fontId="0" fillId="14" borderId="5" xfId="0" applyFill="1" applyBorder="1" applyProtection="1"/>
    <xf numFmtId="0" fontId="0" fillId="14" borderId="5" xfId="0" applyFill="1" applyBorder="1" applyAlignment="1" applyProtection="1">
      <alignment horizontal="center"/>
    </xf>
    <xf numFmtId="0" fontId="0" fillId="14" borderId="5" xfId="0" applyFont="1" applyFill="1" applyBorder="1" applyAlignment="1" applyProtection="1">
      <alignment horizontal="center"/>
    </xf>
    <xf numFmtId="0" fontId="0" fillId="13" borderId="5" xfId="0" applyFont="1" applyFill="1" applyBorder="1" applyAlignment="1" applyProtection="1">
      <alignment horizontal="center"/>
    </xf>
    <xf numFmtId="44" fontId="0" fillId="13" borderId="5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44" fontId="0" fillId="8" borderId="5" xfId="0" applyNumberFormat="1" applyFill="1" applyBorder="1" applyAlignment="1" applyProtection="1">
      <alignment horizontal="center"/>
    </xf>
    <xf numFmtId="44" fontId="0" fillId="14" borderId="5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0" borderId="2" xfId="0" applyNumberFormat="1" applyFont="1" applyFill="1" applyBorder="1" applyAlignment="1" applyProtection="1">
      <alignment horizontal="center"/>
      <protection locked="0"/>
    </xf>
    <xf numFmtId="49" fontId="0" fillId="0" borderId="29" xfId="0" applyNumberFormat="1" applyFont="1" applyFill="1" applyBorder="1" applyAlignment="1" applyProtection="1">
      <alignment horizontal="center"/>
      <protection locked="0"/>
    </xf>
    <xf numFmtId="49" fontId="0" fillId="0" borderId="8" xfId="0" applyNumberFormat="1" applyFont="1" applyFill="1" applyBorder="1" applyAlignment="1" applyProtection="1">
      <alignment horizont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49" fontId="0" fillId="0" borderId="25" xfId="0" applyNumberFormat="1" applyFont="1" applyFill="1" applyBorder="1" applyAlignment="1" applyProtection="1">
      <alignment horizontal="center"/>
      <protection locked="0"/>
    </xf>
    <xf numFmtId="164" fontId="11" fillId="0" borderId="14" xfId="0" applyNumberFormat="1" applyFont="1" applyBorder="1" applyAlignment="1" applyProtection="1">
      <alignment horizontal="center"/>
    </xf>
    <xf numFmtId="164" fontId="11" fillId="0" borderId="13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center"/>
    </xf>
    <xf numFmtId="0" fontId="3" fillId="2" borderId="35" xfId="0" applyFont="1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164" fontId="11" fillId="0" borderId="17" xfId="0" applyNumberFormat="1" applyFont="1" applyBorder="1" applyAlignment="1" applyProtection="1">
      <alignment horizontal="center"/>
    </xf>
    <xf numFmtId="164" fontId="11" fillId="0" borderId="18" xfId="0" applyNumberFormat="1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center"/>
    </xf>
    <xf numFmtId="44" fontId="13" fillId="13" borderId="5" xfId="0" applyNumberFormat="1" applyFont="1" applyFill="1" applyBorder="1" applyAlignment="1" applyProtection="1">
      <alignment horizontal="center"/>
    </xf>
    <xf numFmtId="44" fontId="13" fillId="4" borderId="5" xfId="0" applyNumberFormat="1" applyFont="1" applyFill="1" applyBorder="1" applyAlignment="1" applyProtection="1">
      <alignment horizontal="center"/>
    </xf>
    <xf numFmtId="0" fontId="0" fillId="15" borderId="5" xfId="0" applyFill="1" applyBorder="1" applyProtection="1"/>
    <xf numFmtId="0" fontId="0" fillId="16" borderId="5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B4C6E7"/>
      <color rgb="FFD9E1F2"/>
      <color rgb="FFB5CFF9"/>
      <color rgb="FF9FC1F7"/>
      <color rgb="FFB9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19</xdr:row>
      <xdr:rowOff>142875</xdr:rowOff>
    </xdr:from>
    <xdr:to>
      <xdr:col>3</xdr:col>
      <xdr:colOff>997458</xdr:colOff>
      <xdr:row>20</xdr:row>
      <xdr:rowOff>161925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2475" y="3364230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13</xdr:row>
      <xdr:rowOff>292554</xdr:rowOff>
    </xdr:from>
    <xdr:to>
      <xdr:col>3</xdr:col>
      <xdr:colOff>1368933</xdr:colOff>
      <xdr:row>14</xdr:row>
      <xdr:rowOff>311604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66164" y="6864804"/>
          <a:ext cx="911733" cy="794657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8</xdr:row>
      <xdr:rowOff>276225</xdr:rowOff>
    </xdr:from>
    <xdr:to>
      <xdr:col>3</xdr:col>
      <xdr:colOff>1321308</xdr:colOff>
      <xdr:row>9</xdr:row>
      <xdr:rowOff>295275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746A006F-5C9D-4568-98DA-E7D5AC30DE44}"/>
            </a:ext>
          </a:extLst>
        </xdr:cNvPr>
        <xdr:cNvSpPr/>
      </xdr:nvSpPr>
      <xdr:spPr>
        <a:xfrm>
          <a:off x="6810375" y="4181475"/>
          <a:ext cx="911733" cy="5524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26</xdr:row>
      <xdr:rowOff>133350</xdr:rowOff>
    </xdr:from>
    <xdr:to>
      <xdr:col>6</xdr:col>
      <xdr:colOff>768858</xdr:colOff>
      <xdr:row>27</xdr:row>
      <xdr:rowOff>152400</xdr:rowOff>
    </xdr:to>
    <xdr:sp macro="" textlink="">
      <xdr:nvSpPr>
        <xdr:cNvPr id="5" name="Right Arrow 2">
          <a:extLst>
            <a:ext uri="{FF2B5EF4-FFF2-40B4-BE49-F238E27FC236}">
              <a16:creationId xmlns:a16="http://schemas.microsoft.com/office/drawing/2014/main" id="{87FD66CA-E440-492D-9CA7-41ED64EBC9FE}"/>
            </a:ext>
          </a:extLst>
        </xdr:cNvPr>
        <xdr:cNvSpPr/>
      </xdr:nvSpPr>
      <xdr:spPr>
        <a:xfrm>
          <a:off x="7248525" y="6191250"/>
          <a:ext cx="540258" cy="39052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152400</xdr:rowOff>
    </xdr:from>
    <xdr:to>
      <xdr:col>6</xdr:col>
      <xdr:colOff>730758</xdr:colOff>
      <xdr:row>12</xdr:row>
      <xdr:rowOff>314325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B989CEA6-CE27-4F99-8440-0CC57303E9EB}"/>
            </a:ext>
          </a:extLst>
        </xdr:cNvPr>
        <xdr:cNvSpPr/>
      </xdr:nvSpPr>
      <xdr:spPr>
        <a:xfrm>
          <a:off x="7372350" y="2552700"/>
          <a:ext cx="635508" cy="3619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63</xdr:row>
      <xdr:rowOff>257175</xdr:rowOff>
    </xdr:from>
    <xdr:to>
      <xdr:col>6</xdr:col>
      <xdr:colOff>892683</xdr:colOff>
      <xdr:row>63</xdr:row>
      <xdr:rowOff>485775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17E620FE-1721-451F-83FE-4EB4272E6D52}"/>
            </a:ext>
          </a:extLst>
        </xdr:cNvPr>
        <xdr:cNvSpPr/>
      </xdr:nvSpPr>
      <xdr:spPr>
        <a:xfrm>
          <a:off x="6629400" y="4810125"/>
          <a:ext cx="635508" cy="2286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64"/>
  <sheetViews>
    <sheetView topLeftCell="A6" zoomScale="80" zoomScaleNormal="80" workbookViewId="0">
      <selection activeCell="C6" sqref="C6"/>
    </sheetView>
  </sheetViews>
  <sheetFormatPr defaultRowHeight="15" x14ac:dyDescent="0.25"/>
  <cols>
    <col min="1" max="1" width="52" bestFit="1" customWidth="1"/>
    <col min="2" max="2" width="42.28515625" style="29" customWidth="1"/>
    <col min="3" max="3" width="30" customWidth="1"/>
    <col min="4" max="4" width="18.28515625" customWidth="1"/>
    <col min="5" max="5" width="24.28515625" customWidth="1"/>
    <col min="6" max="6" width="9.140625" customWidth="1"/>
    <col min="7" max="7" width="33.85546875" customWidth="1"/>
  </cols>
  <sheetData>
    <row r="1" spans="1:10" ht="24" customHeight="1" x14ac:dyDescent="0.35">
      <c r="A1" s="130" t="s">
        <v>0</v>
      </c>
      <c r="B1" s="130"/>
      <c r="C1" s="130"/>
      <c r="D1" s="130"/>
      <c r="E1" s="130"/>
      <c r="F1" s="131"/>
      <c r="G1" s="131"/>
      <c r="H1" s="131"/>
      <c r="I1" s="131"/>
      <c r="J1" s="131"/>
    </row>
    <row r="2" spans="1:10" ht="29.25" customHeight="1" x14ac:dyDescent="0.35">
      <c r="A2" s="130" t="s">
        <v>37</v>
      </c>
      <c r="B2" s="144"/>
      <c r="C2" s="144"/>
      <c r="D2" s="67"/>
      <c r="E2" s="87" t="s">
        <v>39</v>
      </c>
      <c r="F2" s="136"/>
      <c r="G2" s="137"/>
      <c r="H2" s="137"/>
      <c r="I2" s="137"/>
      <c r="J2" s="138"/>
    </row>
    <row r="3" spans="1:10" ht="31.5" customHeight="1" x14ac:dyDescent="0.35">
      <c r="A3" s="67"/>
      <c r="B3" s="25"/>
      <c r="C3" s="67"/>
      <c r="D3" s="67"/>
      <c r="E3" s="87" t="s">
        <v>40</v>
      </c>
      <c r="F3" s="136"/>
      <c r="G3" s="137"/>
      <c r="H3" s="137"/>
      <c r="I3" s="137"/>
      <c r="J3" s="138"/>
    </row>
    <row r="4" spans="1:10" ht="34.35" customHeight="1" x14ac:dyDescent="0.35">
      <c r="A4" s="133" t="s">
        <v>239</v>
      </c>
      <c r="B4" s="133"/>
      <c r="C4" s="133"/>
      <c r="D4" s="133"/>
      <c r="E4" s="133"/>
      <c r="F4" s="22"/>
      <c r="G4" s="22"/>
      <c r="H4" s="22"/>
      <c r="I4" s="22"/>
      <c r="J4" s="22"/>
    </row>
    <row r="5" spans="1:10" ht="62.25" customHeight="1" thickBot="1" x14ac:dyDescent="0.35">
      <c r="A5" s="19" t="s">
        <v>1</v>
      </c>
      <c r="B5" s="26" t="s">
        <v>33</v>
      </c>
      <c r="C5" s="20" t="s">
        <v>34</v>
      </c>
      <c r="D5" s="20" t="s">
        <v>3</v>
      </c>
      <c r="E5" s="20" t="s">
        <v>4</v>
      </c>
      <c r="F5" s="134" t="s">
        <v>31</v>
      </c>
      <c r="G5" s="134"/>
    </row>
    <row r="6" spans="1:10" ht="45" customHeight="1" thickTop="1" x14ac:dyDescent="0.25">
      <c r="A6" s="14" t="s">
        <v>13</v>
      </c>
      <c r="B6" s="27" t="s">
        <v>5</v>
      </c>
      <c r="C6" s="16">
        <v>41.25</v>
      </c>
      <c r="D6" s="17">
        <v>100</v>
      </c>
      <c r="E6" s="18">
        <f t="shared" ref="E6:E11" si="0">C6*D6</f>
        <v>4125</v>
      </c>
      <c r="F6" s="135" t="s">
        <v>240</v>
      </c>
      <c r="G6" s="135"/>
    </row>
    <row r="7" spans="1:10" ht="45" customHeight="1" x14ac:dyDescent="0.25">
      <c r="A7" s="4" t="s">
        <v>14</v>
      </c>
      <c r="B7" s="23" t="s">
        <v>6</v>
      </c>
      <c r="C7" s="5">
        <v>122.25</v>
      </c>
      <c r="D7" s="6">
        <v>100</v>
      </c>
      <c r="E7" s="18">
        <f t="shared" si="0"/>
        <v>12225</v>
      </c>
      <c r="F7" s="132" t="s">
        <v>241</v>
      </c>
      <c r="G7" s="132"/>
    </row>
    <row r="8" spans="1:10" ht="45" customHeight="1" x14ac:dyDescent="0.25">
      <c r="A8" s="4" t="s">
        <v>15</v>
      </c>
      <c r="B8" s="24" t="s">
        <v>7</v>
      </c>
      <c r="C8" s="5">
        <v>78.75</v>
      </c>
      <c r="D8" s="6">
        <v>100</v>
      </c>
      <c r="E8" s="18">
        <f t="shared" si="0"/>
        <v>7875</v>
      </c>
      <c r="F8" s="132" t="s">
        <v>242</v>
      </c>
      <c r="G8" s="132"/>
      <c r="J8" s="1"/>
    </row>
    <row r="9" spans="1:10" s="7" customFormat="1" ht="45" customHeight="1" x14ac:dyDescent="0.25">
      <c r="A9" s="4" t="s">
        <v>16</v>
      </c>
      <c r="B9" s="23" t="s">
        <v>8</v>
      </c>
      <c r="C9" s="5">
        <v>215.25</v>
      </c>
      <c r="D9" s="6">
        <v>100</v>
      </c>
      <c r="E9" s="18">
        <f t="shared" si="0"/>
        <v>21525</v>
      </c>
      <c r="F9" s="132" t="s">
        <v>243</v>
      </c>
      <c r="G9" s="132" t="s">
        <v>243</v>
      </c>
      <c r="J9" s="1"/>
    </row>
    <row r="10" spans="1:10" ht="45" customHeight="1" x14ac:dyDescent="0.25">
      <c r="A10" s="4" t="s">
        <v>23</v>
      </c>
      <c r="B10" s="24" t="s">
        <v>9</v>
      </c>
      <c r="C10" s="5">
        <v>80.25</v>
      </c>
      <c r="D10" s="6">
        <v>100</v>
      </c>
      <c r="E10" s="18">
        <f t="shared" si="0"/>
        <v>8025</v>
      </c>
      <c r="F10" s="132" t="s">
        <v>244</v>
      </c>
      <c r="G10" s="132" t="s">
        <v>244</v>
      </c>
      <c r="J10" s="1"/>
    </row>
    <row r="11" spans="1:10" ht="45" customHeight="1" x14ac:dyDescent="0.25">
      <c r="A11" s="4" t="s">
        <v>17</v>
      </c>
      <c r="B11" s="24" t="s">
        <v>9</v>
      </c>
      <c r="C11" s="5">
        <v>802.5</v>
      </c>
      <c r="D11" s="6">
        <v>100</v>
      </c>
      <c r="E11" s="18">
        <f t="shared" si="0"/>
        <v>80250</v>
      </c>
      <c r="F11" s="132" t="s">
        <v>244</v>
      </c>
      <c r="G11" s="132" t="s">
        <v>244</v>
      </c>
      <c r="J11" s="1"/>
    </row>
    <row r="12" spans="1:10" ht="45" customHeight="1" x14ac:dyDescent="0.25">
      <c r="A12" s="9" t="s">
        <v>238</v>
      </c>
      <c r="B12" s="28" t="s">
        <v>10</v>
      </c>
      <c r="C12" s="5">
        <v>228</v>
      </c>
      <c r="D12" s="6">
        <v>50</v>
      </c>
      <c r="E12" s="18">
        <f t="shared" ref="E12" si="1">C12*D12</f>
        <v>11400</v>
      </c>
      <c r="F12" s="132" t="s">
        <v>245</v>
      </c>
      <c r="G12" s="132" t="s">
        <v>245</v>
      </c>
      <c r="J12" s="1"/>
    </row>
    <row r="13" spans="1:10" s="7" customFormat="1" ht="45" customHeight="1" x14ac:dyDescent="0.25">
      <c r="A13" s="4" t="s">
        <v>22</v>
      </c>
      <c r="B13" s="24" t="s">
        <v>11</v>
      </c>
      <c r="C13" s="5">
        <v>109.4</v>
      </c>
      <c r="D13" s="6">
        <v>100</v>
      </c>
      <c r="E13" s="18">
        <f>C13*D13</f>
        <v>10940</v>
      </c>
      <c r="F13" s="132" t="s">
        <v>246</v>
      </c>
      <c r="G13" s="132" t="s">
        <v>246</v>
      </c>
    </row>
    <row r="14" spans="1:10" ht="45" customHeight="1" x14ac:dyDescent="0.25">
      <c r="A14" s="4" t="s">
        <v>18</v>
      </c>
      <c r="B14" s="24" t="s">
        <v>11</v>
      </c>
      <c r="C14" s="5">
        <v>268.25</v>
      </c>
      <c r="D14" s="6">
        <v>100</v>
      </c>
      <c r="E14" s="18">
        <f>C14*D14</f>
        <v>26825</v>
      </c>
      <c r="F14" s="132" t="s">
        <v>246</v>
      </c>
      <c r="G14" s="132" t="s">
        <v>246</v>
      </c>
    </row>
    <row r="15" spans="1:10" ht="45" customHeight="1" x14ac:dyDescent="0.25">
      <c r="A15" s="12" t="s">
        <v>19</v>
      </c>
      <c r="B15" s="13" t="s">
        <v>12</v>
      </c>
      <c r="C15" s="5">
        <v>120</v>
      </c>
      <c r="D15" s="13">
        <v>50</v>
      </c>
      <c r="E15" s="18">
        <f>C15*D15</f>
        <v>6000</v>
      </c>
      <c r="F15" s="132" t="s">
        <v>81</v>
      </c>
      <c r="G15" s="132" t="s">
        <v>81</v>
      </c>
    </row>
    <row r="16" spans="1:10" ht="45" customHeight="1" x14ac:dyDescent="0.25">
      <c r="A16" s="12" t="s">
        <v>20</v>
      </c>
      <c r="B16" s="13" t="s">
        <v>12</v>
      </c>
      <c r="C16" s="5">
        <v>180</v>
      </c>
      <c r="D16" s="13">
        <v>50</v>
      </c>
      <c r="E16" s="18">
        <f>C16*D16</f>
        <v>9000</v>
      </c>
      <c r="F16" s="132" t="s">
        <v>86</v>
      </c>
      <c r="G16" s="132" t="s">
        <v>86</v>
      </c>
    </row>
    <row r="17" spans="1:7" ht="45" customHeight="1" x14ac:dyDescent="0.25">
      <c r="A17" s="12" t="s">
        <v>21</v>
      </c>
      <c r="B17" s="13" t="s">
        <v>12</v>
      </c>
      <c r="C17" s="5">
        <v>252</v>
      </c>
      <c r="D17" s="13">
        <v>50</v>
      </c>
      <c r="E17" s="18">
        <f>C17*D17</f>
        <v>12600</v>
      </c>
      <c r="F17" s="132" t="s">
        <v>247</v>
      </c>
      <c r="G17" s="132" t="s">
        <v>247</v>
      </c>
    </row>
    <row r="18" spans="1:7" ht="45" customHeight="1" x14ac:dyDescent="0.25">
      <c r="A18" s="7"/>
      <c r="C18" s="2"/>
      <c r="D18" s="7"/>
      <c r="E18" s="21">
        <f>SUM(E6:E17)</f>
        <v>210790</v>
      </c>
      <c r="F18" s="145"/>
      <c r="G18" s="145"/>
    </row>
    <row r="19" spans="1:7" ht="45" customHeight="1" thickBot="1" x14ac:dyDescent="0.3">
      <c r="E19" s="21" t="e">
        <f>SUM(#REF!)</f>
        <v>#REF!</v>
      </c>
    </row>
    <row r="20" spans="1:7" ht="62.25" customHeight="1" x14ac:dyDescent="0.25">
      <c r="B20" s="139" t="s">
        <v>36</v>
      </c>
      <c r="C20" s="140"/>
      <c r="D20" s="141"/>
      <c r="E20" s="142">
        <f>SUM(E6:E17)</f>
        <v>210790</v>
      </c>
      <c r="F20" s="43"/>
    </row>
    <row r="21" spans="1:7" ht="36" customHeight="1" thickBot="1" x14ac:dyDescent="0.3">
      <c r="B21" s="140"/>
      <c r="C21" s="140"/>
      <c r="D21" s="141"/>
      <c r="E21" s="143"/>
      <c r="F21" s="43"/>
    </row>
    <row r="22" spans="1:7" ht="45" customHeight="1" x14ac:dyDescent="0.25"/>
    <row r="23" spans="1:7" ht="45" customHeight="1" x14ac:dyDescent="0.25"/>
    <row r="24" spans="1:7" s="7" customFormat="1" ht="45" customHeight="1" x14ac:dyDescent="0.25">
      <c r="A24"/>
      <c r="B24" s="29"/>
      <c r="C24"/>
      <c r="D24"/>
      <c r="E24"/>
      <c r="F24"/>
      <c r="G24"/>
    </row>
    <row r="25" spans="1:7" ht="45" customHeight="1" x14ac:dyDescent="0.25"/>
    <row r="26" spans="1:7" ht="45" customHeight="1" x14ac:dyDescent="0.25"/>
    <row r="27" spans="1:7" ht="45" customHeight="1" x14ac:dyDescent="0.25"/>
    <row r="28" spans="1:7" s="7" customFormat="1" ht="45" customHeight="1" x14ac:dyDescent="0.25">
      <c r="A28"/>
      <c r="B28" s="29"/>
      <c r="C28"/>
      <c r="D28"/>
      <c r="E28"/>
      <c r="F28"/>
      <c r="G28"/>
    </row>
    <row r="29" spans="1:7" ht="45" customHeight="1" x14ac:dyDescent="0.25"/>
    <row r="30" spans="1:7" ht="45" customHeight="1" x14ac:dyDescent="0.25"/>
    <row r="31" spans="1:7" ht="45" customHeight="1" x14ac:dyDescent="0.25"/>
    <row r="32" spans="1:7" ht="45" customHeight="1" x14ac:dyDescent="0.25"/>
    <row r="33" spans="1:7" ht="45" customHeight="1" x14ac:dyDescent="0.25"/>
    <row r="34" spans="1:7" ht="45" customHeight="1" x14ac:dyDescent="0.25"/>
    <row r="35" spans="1:7" ht="62.25" customHeight="1" x14ac:dyDescent="0.25"/>
    <row r="36" spans="1:7" ht="45" customHeight="1" x14ac:dyDescent="0.25"/>
    <row r="37" spans="1:7" ht="45" customHeight="1" x14ac:dyDescent="0.25"/>
    <row r="38" spans="1:7" ht="45" customHeight="1" x14ac:dyDescent="0.25"/>
    <row r="39" spans="1:7" s="7" customFormat="1" ht="45" customHeight="1" x14ac:dyDescent="0.25">
      <c r="A39"/>
      <c r="B39" s="29"/>
      <c r="C39"/>
      <c r="D39"/>
      <c r="E39"/>
      <c r="F39"/>
      <c r="G39"/>
    </row>
    <row r="40" spans="1:7" ht="45" customHeight="1" x14ac:dyDescent="0.25"/>
    <row r="41" spans="1:7" ht="45" customHeight="1" x14ac:dyDescent="0.25"/>
    <row r="42" spans="1:7" ht="45" customHeight="1" x14ac:dyDescent="0.25"/>
    <row r="43" spans="1:7" s="7" customFormat="1" ht="45" customHeight="1" x14ac:dyDescent="0.25">
      <c r="A43"/>
      <c r="B43" s="29"/>
      <c r="C43"/>
      <c r="D43"/>
      <c r="E43"/>
      <c r="F43"/>
      <c r="G43"/>
    </row>
    <row r="44" spans="1:7" ht="45" customHeight="1" x14ac:dyDescent="0.25"/>
    <row r="45" spans="1:7" ht="45" customHeight="1" x14ac:dyDescent="0.25"/>
    <row r="46" spans="1:7" ht="45" customHeight="1" x14ac:dyDescent="0.25"/>
    <row r="47" spans="1:7" ht="45" customHeight="1" x14ac:dyDescent="0.25"/>
    <row r="48" spans="1:7" ht="45" customHeight="1" x14ac:dyDescent="0.25"/>
    <row r="49" spans="1:7" ht="45" customHeight="1" x14ac:dyDescent="0.25"/>
    <row r="50" spans="1:7" ht="62.25" customHeight="1" x14ac:dyDescent="0.25"/>
    <row r="51" spans="1:7" ht="45" customHeight="1" x14ac:dyDescent="0.25"/>
    <row r="52" spans="1:7" ht="45" customHeight="1" x14ac:dyDescent="0.25"/>
    <row r="53" spans="1:7" ht="45" customHeight="1" x14ac:dyDescent="0.25"/>
    <row r="54" spans="1:7" s="7" customFormat="1" ht="45" customHeight="1" x14ac:dyDescent="0.25">
      <c r="A54"/>
      <c r="B54" s="29"/>
      <c r="C54"/>
      <c r="D54"/>
      <c r="E54"/>
      <c r="F54"/>
      <c r="G54"/>
    </row>
    <row r="55" spans="1:7" ht="45" customHeight="1" x14ac:dyDescent="0.25"/>
    <row r="56" spans="1:7" ht="45" customHeight="1" x14ac:dyDescent="0.25"/>
    <row r="57" spans="1:7" ht="45" customHeight="1" x14ac:dyDescent="0.25"/>
    <row r="58" spans="1:7" s="7" customFormat="1" ht="45" customHeight="1" x14ac:dyDescent="0.25">
      <c r="A58"/>
      <c r="B58" s="29"/>
      <c r="C58"/>
      <c r="D58"/>
      <c r="E58"/>
      <c r="F58"/>
      <c r="G58"/>
    </row>
    <row r="59" spans="1:7" ht="45" customHeight="1" x14ac:dyDescent="0.25"/>
    <row r="60" spans="1:7" ht="45" customHeight="1" x14ac:dyDescent="0.25"/>
    <row r="61" spans="1:7" ht="45" customHeight="1" x14ac:dyDescent="0.25"/>
    <row r="62" spans="1:7" ht="45" customHeight="1" x14ac:dyDescent="0.25"/>
    <row r="63" spans="1:7" ht="45" customHeight="1" x14ac:dyDescent="0.25"/>
    <row r="64" spans="1:7" ht="39.75" customHeight="1" x14ac:dyDescent="0.25"/>
  </sheetData>
  <sheetProtection algorithmName="SHA-512" hashValue="tN0L8tEMmIcQqT86FYwMLNIyRvB0nUjbjNv1ohYXpQ3X/jh685ThYVIobR0wnBmJtLoyr3ohO8oUJ8BwrGZHJA==" saltValue="eZDZQDfVLsMCdDoF3/K3Iw==" spinCount="100000" sheet="1" objects="1" scenarios="1" selectLockedCells="1"/>
  <mergeCells count="22">
    <mergeCell ref="B20:D21"/>
    <mergeCell ref="E20:E21"/>
    <mergeCell ref="A2:C2"/>
    <mergeCell ref="F12:G12"/>
    <mergeCell ref="F17:G17"/>
    <mergeCell ref="F18:G18"/>
    <mergeCell ref="A1:E1"/>
    <mergeCell ref="F1:J1"/>
    <mergeCell ref="F16:G16"/>
    <mergeCell ref="A4:E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F15:G15"/>
    <mergeCell ref="F2:J2"/>
    <mergeCell ref="F3:J3"/>
  </mergeCells>
  <pageMargins left="0.7" right="0.7" top="0.75" bottom="0.75" header="0.3" footer="0.3"/>
  <pageSetup orientation="portrait" verticalDpi="0" r:id="rId1"/>
  <customProperties>
    <customPr name="Ibp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M47"/>
  <sheetViews>
    <sheetView topLeftCell="A4" zoomScale="85" zoomScaleNormal="85" workbookViewId="0">
      <selection activeCell="C6" sqref="C6"/>
    </sheetView>
  </sheetViews>
  <sheetFormatPr defaultRowHeight="15" x14ac:dyDescent="0.25"/>
  <cols>
    <col min="1" max="1" width="32" customWidth="1"/>
    <col min="2" max="2" width="35" customWidth="1"/>
    <col min="3" max="3" width="29" customWidth="1"/>
    <col min="4" max="4" width="21.85546875" customWidth="1"/>
    <col min="5" max="5" width="24.28515625" customWidth="1"/>
    <col min="6" max="6" width="9.140625" customWidth="1"/>
    <col min="7" max="7" width="30.5703125" customWidth="1"/>
  </cols>
  <sheetData>
    <row r="1" spans="1:13" ht="21" x14ac:dyDescent="0.35">
      <c r="A1" s="130" t="s">
        <v>0</v>
      </c>
      <c r="B1" s="130"/>
      <c r="C1" s="130"/>
      <c r="D1" s="130"/>
      <c r="E1" s="130"/>
      <c r="F1" s="131"/>
      <c r="G1" s="131"/>
      <c r="H1" s="131"/>
      <c r="I1" s="131"/>
      <c r="J1" s="131"/>
      <c r="K1" s="64"/>
    </row>
    <row r="2" spans="1:13" ht="20.25" customHeight="1" x14ac:dyDescent="0.35">
      <c r="A2" s="130" t="s">
        <v>37</v>
      </c>
      <c r="B2" s="130"/>
      <c r="C2" s="130"/>
      <c r="D2" s="130"/>
      <c r="E2" s="130"/>
      <c r="F2" s="87" t="s">
        <v>39</v>
      </c>
      <c r="G2" s="88"/>
      <c r="H2" s="136"/>
      <c r="I2" s="137"/>
      <c r="J2" s="137"/>
      <c r="K2" s="138"/>
    </row>
    <row r="3" spans="1:13" ht="22.5" customHeight="1" x14ac:dyDescent="0.35">
      <c r="A3" s="130"/>
      <c r="B3" s="130"/>
      <c r="C3" s="130"/>
      <c r="D3" s="130"/>
      <c r="E3" s="130"/>
      <c r="F3" s="87" t="s">
        <v>40</v>
      </c>
      <c r="G3" s="88"/>
      <c r="H3" s="136"/>
      <c r="I3" s="137"/>
      <c r="J3" s="137"/>
      <c r="K3" s="138"/>
    </row>
    <row r="4" spans="1:13" ht="34.15" customHeight="1" x14ac:dyDescent="0.3">
      <c r="A4" s="150" t="s">
        <v>32</v>
      </c>
      <c r="B4" s="150"/>
      <c r="C4" s="150"/>
      <c r="D4" s="150"/>
      <c r="E4" s="150"/>
    </row>
    <row r="5" spans="1:13" ht="62.1" customHeight="1" thickBot="1" x14ac:dyDescent="0.35">
      <c r="A5" s="68" t="s">
        <v>1</v>
      </c>
      <c r="B5" s="68" t="s">
        <v>2</v>
      </c>
      <c r="C5" s="20" t="s">
        <v>34</v>
      </c>
      <c r="D5" s="20" t="s">
        <v>3</v>
      </c>
      <c r="E5" s="20" t="s">
        <v>4</v>
      </c>
      <c r="F5" s="134" t="s">
        <v>31</v>
      </c>
      <c r="G5" s="134"/>
    </row>
    <row r="6" spans="1:13" ht="42" customHeight="1" thickTop="1" x14ac:dyDescent="0.25">
      <c r="A6" s="14" t="s">
        <v>24</v>
      </c>
      <c r="B6" s="15" t="s">
        <v>5</v>
      </c>
      <c r="C6" s="16">
        <v>325.5</v>
      </c>
      <c r="D6" s="17">
        <v>100</v>
      </c>
      <c r="E6" s="18">
        <f t="shared" ref="E6:E12" si="0">C6*D6</f>
        <v>32550</v>
      </c>
      <c r="F6" s="135" t="s">
        <v>248</v>
      </c>
      <c r="G6" s="135" t="s">
        <v>248</v>
      </c>
      <c r="H6" s="3"/>
    </row>
    <row r="7" spans="1:13" ht="42" customHeight="1" x14ac:dyDescent="0.25">
      <c r="A7" s="4" t="s">
        <v>25</v>
      </c>
      <c r="B7" s="10" t="s">
        <v>6</v>
      </c>
      <c r="C7" s="5">
        <v>966.00000000000011</v>
      </c>
      <c r="D7" s="6">
        <v>100</v>
      </c>
      <c r="E7" s="8">
        <f t="shared" si="0"/>
        <v>96600.000000000015</v>
      </c>
      <c r="F7" s="132" t="s">
        <v>249</v>
      </c>
      <c r="G7" s="132" t="s">
        <v>249</v>
      </c>
      <c r="H7" s="3"/>
    </row>
    <row r="8" spans="1:13" ht="42" customHeight="1" x14ac:dyDescent="0.25">
      <c r="A8" s="4" t="s">
        <v>26</v>
      </c>
      <c r="B8" s="11" t="s">
        <v>7</v>
      </c>
      <c r="C8" s="5">
        <v>483.00000000000006</v>
      </c>
      <c r="D8" s="6">
        <v>100</v>
      </c>
      <c r="E8" s="8">
        <f t="shared" si="0"/>
        <v>48300.000000000007</v>
      </c>
      <c r="F8" s="132" t="s">
        <v>250</v>
      </c>
      <c r="G8" s="132" t="s">
        <v>250</v>
      </c>
      <c r="H8" s="3"/>
    </row>
    <row r="9" spans="1:13" ht="42" customHeight="1" x14ac:dyDescent="0.25">
      <c r="A9" s="4" t="s">
        <v>27</v>
      </c>
      <c r="B9" s="10" t="s">
        <v>8</v>
      </c>
      <c r="C9" s="5">
        <v>1243.5</v>
      </c>
      <c r="D9" s="6">
        <v>100</v>
      </c>
      <c r="E9" s="8">
        <f t="shared" si="0"/>
        <v>124350</v>
      </c>
      <c r="F9" s="132" t="s">
        <v>251</v>
      </c>
      <c r="G9" s="132" t="s">
        <v>251</v>
      </c>
      <c r="H9" s="3"/>
    </row>
    <row r="10" spans="1:13" ht="42" customHeight="1" x14ac:dyDescent="0.25">
      <c r="A10" s="12" t="s">
        <v>29</v>
      </c>
      <c r="B10" s="6" t="s">
        <v>12</v>
      </c>
      <c r="C10" s="5">
        <v>186</v>
      </c>
      <c r="D10" s="13">
        <v>100</v>
      </c>
      <c r="E10" s="8">
        <f t="shared" si="0"/>
        <v>18600</v>
      </c>
      <c r="F10" s="132" t="s">
        <v>252</v>
      </c>
      <c r="G10" s="132" t="s">
        <v>252</v>
      </c>
      <c r="H10" s="3"/>
    </row>
    <row r="11" spans="1:13" ht="42" customHeight="1" x14ac:dyDescent="0.25">
      <c r="A11" s="12" t="s">
        <v>30</v>
      </c>
      <c r="B11" s="6" t="s">
        <v>12</v>
      </c>
      <c r="C11" s="5">
        <v>124.50000000000001</v>
      </c>
      <c r="D11" s="13">
        <v>100</v>
      </c>
      <c r="E11" s="8">
        <f t="shared" si="0"/>
        <v>12450.000000000002</v>
      </c>
      <c r="F11" s="132" t="s">
        <v>255</v>
      </c>
      <c r="G11" s="132" t="s">
        <v>253</v>
      </c>
      <c r="H11" s="3"/>
      <c r="M11" s="2"/>
    </row>
    <row r="12" spans="1:13" ht="66.75" customHeight="1" x14ac:dyDescent="0.25">
      <c r="A12" s="30" t="s">
        <v>28</v>
      </c>
      <c r="B12" s="34" t="s">
        <v>38</v>
      </c>
      <c r="C12" s="31">
        <v>366</v>
      </c>
      <c r="D12" s="32">
        <v>100</v>
      </c>
      <c r="E12" s="33">
        <f t="shared" si="0"/>
        <v>36600</v>
      </c>
      <c r="F12" s="151" t="s">
        <v>256</v>
      </c>
      <c r="G12" s="151" t="s">
        <v>254</v>
      </c>
      <c r="H12" s="3"/>
    </row>
    <row r="13" spans="1:13" ht="60.75" customHeight="1" thickBot="1" x14ac:dyDescent="0.3">
      <c r="D13" s="64"/>
      <c r="E13" s="58" t="e">
        <f>SUM(#REF!)</f>
        <v>#REF!</v>
      </c>
    </row>
    <row r="14" spans="1:13" ht="62.1" customHeight="1" x14ac:dyDescent="0.25">
      <c r="B14" s="146" t="s">
        <v>35</v>
      </c>
      <c r="C14" s="147"/>
      <c r="D14" s="147"/>
      <c r="E14" s="148">
        <f>SUM(E6:E12)</f>
        <v>369450</v>
      </c>
      <c r="F14" s="43"/>
    </row>
    <row r="15" spans="1:13" ht="42" customHeight="1" thickBot="1" x14ac:dyDescent="0.3">
      <c r="B15" s="147"/>
      <c r="C15" s="147"/>
      <c r="D15" s="147"/>
      <c r="E15" s="149"/>
      <c r="F15" s="43"/>
      <c r="H15" s="3"/>
    </row>
    <row r="16" spans="1:13" ht="42" customHeight="1" x14ac:dyDescent="0.25">
      <c r="E16" s="59"/>
      <c r="H16" s="3"/>
    </row>
    <row r="17" spans="1:8" ht="42" customHeight="1" x14ac:dyDescent="0.25">
      <c r="H17" s="3"/>
    </row>
    <row r="18" spans="1:8" s="7" customFormat="1" ht="42" customHeight="1" x14ac:dyDescent="0.25">
      <c r="A18"/>
      <c r="B18"/>
      <c r="C18"/>
      <c r="D18"/>
      <c r="E18"/>
      <c r="F18"/>
      <c r="G18"/>
      <c r="H18" s="3"/>
    </row>
    <row r="19" spans="1:8" ht="42" customHeight="1" x14ac:dyDescent="0.25">
      <c r="H19" s="3"/>
    </row>
    <row r="20" spans="1:8" ht="42" customHeight="1" x14ac:dyDescent="0.25">
      <c r="H20" s="3"/>
    </row>
    <row r="21" spans="1:8" ht="42" customHeight="1" x14ac:dyDescent="0.25">
      <c r="H21" s="3"/>
    </row>
    <row r="22" spans="1:8" ht="66.75" customHeight="1" x14ac:dyDescent="0.25">
      <c r="H22" s="3"/>
    </row>
    <row r="23" spans="1:8" s="7" customFormat="1" ht="66.75" customHeight="1" x14ac:dyDescent="0.25">
      <c r="A23"/>
      <c r="B23"/>
      <c r="C23"/>
      <c r="D23"/>
      <c r="E23"/>
      <c r="F23"/>
      <c r="G23"/>
      <c r="H23" s="3"/>
    </row>
    <row r="24" spans="1:8" ht="18.75" customHeight="1" x14ac:dyDescent="0.25"/>
    <row r="25" spans="1:8" ht="62.1" customHeight="1" x14ac:dyDescent="0.25"/>
    <row r="26" spans="1:8" ht="42" customHeight="1" x14ac:dyDescent="0.25">
      <c r="H26" s="3"/>
    </row>
    <row r="27" spans="1:8" ht="42" customHeight="1" x14ac:dyDescent="0.25">
      <c r="H27" s="3"/>
    </row>
    <row r="28" spans="1:8" ht="42" customHeight="1" x14ac:dyDescent="0.25">
      <c r="H28" s="3"/>
    </row>
    <row r="29" spans="1:8" s="7" customFormat="1" ht="42" customHeight="1" x14ac:dyDescent="0.25">
      <c r="A29"/>
      <c r="B29"/>
      <c r="C29"/>
      <c r="D29"/>
      <c r="E29"/>
      <c r="F29"/>
      <c r="G29"/>
      <c r="H29" s="3"/>
    </row>
    <row r="30" spans="1:8" ht="42" customHeight="1" x14ac:dyDescent="0.25">
      <c r="H30" s="3"/>
    </row>
    <row r="31" spans="1:8" ht="42" customHeight="1" x14ac:dyDescent="0.25">
      <c r="H31" s="3"/>
    </row>
    <row r="32" spans="1:8" ht="42" customHeight="1" x14ac:dyDescent="0.25">
      <c r="H32" s="3"/>
    </row>
    <row r="33" spans="1:8" ht="66.75" customHeight="1" x14ac:dyDescent="0.25">
      <c r="H33" s="3"/>
    </row>
    <row r="34" spans="1:8" s="7" customFormat="1" ht="66.75" customHeight="1" x14ac:dyDescent="0.25">
      <c r="A34"/>
      <c r="B34"/>
      <c r="C34"/>
      <c r="D34"/>
      <c r="E34"/>
      <c r="F34"/>
      <c r="G34"/>
      <c r="H34" s="3"/>
    </row>
    <row r="35" spans="1:8" ht="18.75" customHeight="1" x14ac:dyDescent="0.25"/>
    <row r="36" spans="1:8" ht="62.1" customHeight="1" x14ac:dyDescent="0.25"/>
    <row r="37" spans="1:8" ht="43.35" customHeight="1" x14ac:dyDescent="0.25">
      <c r="H37" s="3"/>
    </row>
    <row r="38" spans="1:8" ht="43.35" customHeight="1" x14ac:dyDescent="0.25">
      <c r="H38" s="3"/>
    </row>
    <row r="39" spans="1:8" ht="43.35" customHeight="1" x14ac:dyDescent="0.25">
      <c r="H39" s="3"/>
    </row>
    <row r="40" spans="1:8" s="7" customFormat="1" ht="43.35" customHeight="1" x14ac:dyDescent="0.25">
      <c r="A40"/>
      <c r="B40"/>
      <c r="C40"/>
      <c r="D40"/>
      <c r="E40"/>
      <c r="F40"/>
      <c r="G40"/>
      <c r="H40" s="3"/>
    </row>
    <row r="41" spans="1:8" ht="43.35" customHeight="1" x14ac:dyDescent="0.25">
      <c r="H41" s="3"/>
    </row>
    <row r="42" spans="1:8" ht="43.35" customHeight="1" x14ac:dyDescent="0.25">
      <c r="H42" s="3"/>
    </row>
    <row r="43" spans="1:8" ht="43.35" customHeight="1" x14ac:dyDescent="0.25">
      <c r="H43" s="3"/>
    </row>
    <row r="44" spans="1:8" ht="66.75" customHeight="1" x14ac:dyDescent="0.25">
      <c r="H44" s="3"/>
    </row>
    <row r="45" spans="1:8" s="7" customFormat="1" ht="66.75" customHeight="1" x14ac:dyDescent="0.25">
      <c r="A45"/>
      <c r="B45"/>
      <c r="C45"/>
      <c r="D45"/>
      <c r="E45"/>
      <c r="F45"/>
      <c r="G45"/>
      <c r="H45" s="3"/>
    </row>
    <row r="46" spans="1:8" ht="23.25" customHeight="1" x14ac:dyDescent="0.25"/>
    <row r="47" spans="1:8" ht="15" customHeight="1" x14ac:dyDescent="0.25"/>
  </sheetData>
  <sheetProtection algorithmName="SHA-512" hashValue="CnT4FRT+6z7cXoyHMB1HSkPtdyG13SeoTWeOCmaB3/LgBa6vS9olOF6umZGSL8Wzmv+DNGzGsjhYMd2qTteWvA==" saltValue="FXUSGdSXYjRWku6Ktkkn6w==" spinCount="100000" sheet="1" objects="1" scenarios="1" selectLockedCells="1"/>
  <mergeCells count="16">
    <mergeCell ref="F11:G11"/>
    <mergeCell ref="F8:G8"/>
    <mergeCell ref="B14:D15"/>
    <mergeCell ref="E14:E15"/>
    <mergeCell ref="A4:E4"/>
    <mergeCell ref="F12:G12"/>
    <mergeCell ref="F9:G9"/>
    <mergeCell ref="F10:G10"/>
    <mergeCell ref="A1:E1"/>
    <mergeCell ref="F1:J1"/>
    <mergeCell ref="F6:G6"/>
    <mergeCell ref="F7:G7"/>
    <mergeCell ref="A2:E3"/>
    <mergeCell ref="F5:G5"/>
    <mergeCell ref="H2:K2"/>
    <mergeCell ref="H3:K3"/>
  </mergeCells>
  <pageMargins left="0.7" right="0.7" top="0.75" bottom="0.75" header="0.3" footer="0.3"/>
  <pageSetup orientation="portrait" verticalDpi="0" r:id="rId1"/>
  <customProperties>
    <customPr name="Ibp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18C5-D14F-48D5-B8B8-9D8074734114}">
  <dimension ref="A1:M49"/>
  <sheetViews>
    <sheetView topLeftCell="B1" workbookViewId="0">
      <selection activeCell="C6" sqref="C6"/>
    </sheetView>
  </sheetViews>
  <sheetFormatPr defaultRowHeight="15" x14ac:dyDescent="0.25"/>
  <cols>
    <col min="1" max="1" width="32" style="7" customWidth="1"/>
    <col min="2" max="2" width="35" style="7" customWidth="1"/>
    <col min="3" max="3" width="29" style="7" customWidth="1"/>
    <col min="4" max="4" width="21.85546875" style="7" customWidth="1"/>
    <col min="5" max="5" width="24.28515625" style="7" customWidth="1"/>
    <col min="6" max="6" width="9.140625" style="7" customWidth="1"/>
    <col min="7" max="7" width="30.5703125" style="7" customWidth="1"/>
    <col min="8" max="16384" width="9.140625" style="7"/>
  </cols>
  <sheetData>
    <row r="1" spans="1:13" ht="21" x14ac:dyDescent="0.35">
      <c r="A1" s="130" t="s">
        <v>0</v>
      </c>
      <c r="B1" s="130"/>
      <c r="C1" s="130"/>
      <c r="D1" s="130"/>
      <c r="E1" s="130"/>
      <c r="F1" s="131"/>
      <c r="G1" s="131"/>
      <c r="H1" s="131"/>
      <c r="I1" s="131"/>
      <c r="J1" s="131"/>
    </row>
    <row r="2" spans="1:13" ht="21.75" customHeight="1" x14ac:dyDescent="0.35">
      <c r="A2" s="130" t="s">
        <v>37</v>
      </c>
      <c r="B2" s="130"/>
      <c r="C2" s="130"/>
      <c r="D2" s="130"/>
      <c r="E2" s="130"/>
      <c r="F2" s="87" t="s">
        <v>39</v>
      </c>
      <c r="G2" s="88"/>
      <c r="H2" s="136"/>
      <c r="I2" s="137"/>
      <c r="J2" s="137"/>
      <c r="K2" s="138"/>
    </row>
    <row r="3" spans="1:13" ht="27.75" customHeight="1" x14ac:dyDescent="0.35">
      <c r="A3" s="130"/>
      <c r="B3" s="130"/>
      <c r="C3" s="130"/>
      <c r="D3" s="130"/>
      <c r="E3" s="130"/>
      <c r="F3" s="87" t="s">
        <v>40</v>
      </c>
      <c r="G3" s="88"/>
      <c r="H3" s="136"/>
      <c r="I3" s="137"/>
      <c r="J3" s="137"/>
      <c r="K3" s="138"/>
    </row>
    <row r="4" spans="1:13" ht="40.5" customHeight="1" x14ac:dyDescent="0.3">
      <c r="A4" s="150" t="s">
        <v>236</v>
      </c>
      <c r="B4" s="150"/>
      <c r="C4" s="150"/>
      <c r="D4" s="150"/>
      <c r="E4" s="150"/>
      <c r="F4" s="64"/>
      <c r="G4" s="64"/>
    </row>
    <row r="5" spans="1:13" ht="62.1" customHeight="1" thickBot="1" x14ac:dyDescent="0.35">
      <c r="A5" s="68" t="s">
        <v>1</v>
      </c>
      <c r="B5" s="68" t="s">
        <v>2</v>
      </c>
      <c r="C5" s="20" t="s">
        <v>34</v>
      </c>
      <c r="D5" s="20" t="s">
        <v>3</v>
      </c>
      <c r="E5" s="20" t="s">
        <v>4</v>
      </c>
      <c r="F5" s="134" t="s">
        <v>31</v>
      </c>
      <c r="G5" s="134"/>
    </row>
    <row r="6" spans="1:13" ht="42" customHeight="1" thickTop="1" x14ac:dyDescent="0.25">
      <c r="A6" s="12" t="s">
        <v>42</v>
      </c>
      <c r="B6" s="24" t="s">
        <v>41</v>
      </c>
      <c r="C6" s="48">
        <v>0</v>
      </c>
      <c r="D6" s="47">
        <v>100</v>
      </c>
      <c r="E6" s="52">
        <f>C6*D6</f>
        <v>0</v>
      </c>
      <c r="F6" s="155" t="s">
        <v>258</v>
      </c>
      <c r="G6" s="156"/>
    </row>
    <row r="7" spans="1:13" ht="42" customHeight="1" x14ac:dyDescent="0.25">
      <c r="A7" s="12" t="s">
        <v>43</v>
      </c>
      <c r="B7" s="24" t="s">
        <v>41</v>
      </c>
      <c r="C7" s="48">
        <v>0</v>
      </c>
      <c r="D7" s="47">
        <v>100</v>
      </c>
      <c r="E7" s="53">
        <f>C7*D7</f>
        <v>0</v>
      </c>
      <c r="F7" s="155" t="s">
        <v>258</v>
      </c>
      <c r="G7" s="157"/>
      <c r="H7" s="3"/>
    </row>
    <row r="8" spans="1:13" ht="42" customHeight="1" thickBot="1" x14ac:dyDescent="0.3">
      <c r="B8" s="64"/>
      <c r="C8" s="64"/>
      <c r="D8" s="64"/>
      <c r="E8" s="55"/>
      <c r="H8" s="3"/>
    </row>
    <row r="9" spans="1:13" ht="42" customHeight="1" x14ac:dyDescent="0.25">
      <c r="A9" s="4"/>
      <c r="B9" s="158" t="s">
        <v>235</v>
      </c>
      <c r="C9" s="140"/>
      <c r="D9" s="159"/>
      <c r="E9" s="163">
        <f>SUM(C6+C7)</f>
        <v>0</v>
      </c>
      <c r="F9" s="165"/>
      <c r="G9" s="152"/>
      <c r="H9" s="3"/>
    </row>
    <row r="10" spans="1:13" ht="42" customHeight="1" thickBot="1" x14ac:dyDescent="0.3">
      <c r="A10" s="12"/>
      <c r="B10" s="160"/>
      <c r="C10" s="161"/>
      <c r="D10" s="162"/>
      <c r="E10" s="164"/>
      <c r="F10" s="165"/>
      <c r="G10" s="152"/>
      <c r="H10" s="3"/>
    </row>
    <row r="11" spans="1:13" ht="42" customHeight="1" x14ac:dyDescent="0.25">
      <c r="A11" s="12"/>
      <c r="B11" s="49"/>
      <c r="C11" s="46"/>
      <c r="D11" s="47"/>
      <c r="E11" s="56"/>
      <c r="F11" s="152"/>
      <c r="G11" s="152"/>
      <c r="H11" s="3"/>
    </row>
    <row r="12" spans="1:13" ht="42" customHeight="1" x14ac:dyDescent="0.25">
      <c r="A12" s="30"/>
      <c r="B12" s="50"/>
      <c r="C12" s="51"/>
      <c r="D12" s="54"/>
      <c r="E12" s="57"/>
      <c r="F12" s="153"/>
      <c r="G12" s="154"/>
      <c r="H12" s="3"/>
      <c r="M12" s="35"/>
    </row>
    <row r="13" spans="1:13" ht="66.75" customHeight="1" x14ac:dyDescent="0.25">
      <c r="H13" s="3"/>
    </row>
    <row r="14" spans="1:13" ht="66.75" customHeight="1" x14ac:dyDescent="0.25">
      <c r="B14" s="38"/>
      <c r="C14" s="38"/>
      <c r="D14" s="38"/>
      <c r="E14" s="63"/>
      <c r="H14" s="3"/>
    </row>
    <row r="15" spans="1:13" ht="60.75" customHeight="1" x14ac:dyDescent="0.35">
      <c r="B15" s="60"/>
      <c r="C15" s="61"/>
      <c r="D15" s="61"/>
      <c r="E15" s="62"/>
    </row>
    <row r="16" spans="1:13" ht="62.1" customHeight="1" x14ac:dyDescent="0.3">
      <c r="B16" s="61"/>
      <c r="C16" s="61"/>
      <c r="D16" s="61"/>
      <c r="E16" s="62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42" customHeight="1" x14ac:dyDescent="0.25">
      <c r="H22" s="3"/>
    </row>
    <row r="23" spans="8:8" ht="42" customHeight="1" x14ac:dyDescent="0.25">
      <c r="H23" s="3"/>
    </row>
    <row r="24" spans="8:8" ht="66.75" customHeight="1" x14ac:dyDescent="0.25">
      <c r="H24" s="3"/>
    </row>
    <row r="25" spans="8:8" ht="66.75" customHeight="1" x14ac:dyDescent="0.25">
      <c r="H25" s="3"/>
    </row>
    <row r="26" spans="8:8" ht="18.75" customHeight="1" x14ac:dyDescent="0.25"/>
    <row r="27" spans="8:8" ht="62.1" customHeight="1" x14ac:dyDescent="0.25"/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42" customHeight="1" x14ac:dyDescent="0.25">
      <c r="H33" s="3"/>
    </row>
    <row r="34" spans="8:8" ht="42" customHeight="1" x14ac:dyDescent="0.25">
      <c r="H34" s="3"/>
    </row>
    <row r="35" spans="8:8" ht="66.75" customHeight="1" x14ac:dyDescent="0.25">
      <c r="H35" s="3"/>
    </row>
    <row r="36" spans="8:8" ht="66.75" customHeight="1" x14ac:dyDescent="0.25">
      <c r="H36" s="3"/>
    </row>
    <row r="37" spans="8:8" ht="18.75" customHeight="1" x14ac:dyDescent="0.25"/>
    <row r="38" spans="8:8" ht="62.1" customHeight="1" x14ac:dyDescent="0.25"/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43.35" customHeight="1" x14ac:dyDescent="0.25">
      <c r="H44" s="3"/>
    </row>
    <row r="45" spans="8:8" ht="43.35" customHeight="1" x14ac:dyDescent="0.25">
      <c r="H45" s="3"/>
    </row>
    <row r="46" spans="8:8" ht="66.75" customHeight="1" x14ac:dyDescent="0.25">
      <c r="H46" s="3"/>
    </row>
    <row r="47" spans="8:8" ht="66.75" customHeight="1" x14ac:dyDescent="0.25">
      <c r="H47" s="3"/>
    </row>
    <row r="48" spans="8:8" ht="23.25" customHeight="1" x14ac:dyDescent="0.25"/>
    <row r="49" ht="15" customHeight="1" x14ac:dyDescent="0.25"/>
  </sheetData>
  <sheetProtection algorithmName="SHA-512" hashValue="vCOWqFHwKyZeUc3Lvitn6wtusqQ2rjQPh9VWftKuHmHVOpcUKLeVAuqOdGCKW+D9YikSBSPoNUIMhPDyvKhzTw==" saltValue="CBk1zz00gTSyKu2fqZhemg==" spinCount="100000" sheet="1" objects="1" scenarios="1" selectLockedCells="1"/>
  <mergeCells count="15">
    <mergeCell ref="F5:G5"/>
    <mergeCell ref="F9:G9"/>
    <mergeCell ref="F10:G10"/>
    <mergeCell ref="A1:E1"/>
    <mergeCell ref="F1:J1"/>
    <mergeCell ref="A2:E3"/>
    <mergeCell ref="A4:E4"/>
    <mergeCell ref="H2:K2"/>
    <mergeCell ref="H3:K3"/>
    <mergeCell ref="F11:G11"/>
    <mergeCell ref="F12:G12"/>
    <mergeCell ref="F6:G6"/>
    <mergeCell ref="F7:G7"/>
    <mergeCell ref="B9:D10"/>
    <mergeCell ref="E9:E10"/>
  </mergeCells>
  <pageMargins left="0.7" right="0.7" top="0.75" bottom="0.75" header="0.3" footer="0.3"/>
  <pageSetup orientation="portrait" r:id="rId1"/>
  <customProperties>
    <customPr name="Ibp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B82-2F15-4BCA-BFB3-4C5FEB1F7E63}">
  <dimension ref="A1:O29"/>
  <sheetViews>
    <sheetView topLeftCell="A3" workbookViewId="0">
      <selection activeCell="C6" sqref="C6"/>
    </sheetView>
  </sheetViews>
  <sheetFormatPr defaultRowHeight="15" x14ac:dyDescent="0.25"/>
  <cols>
    <col min="1" max="1" width="18.28515625" customWidth="1"/>
    <col min="2" max="2" width="24.5703125" customWidth="1"/>
    <col min="3" max="3" width="17.140625" customWidth="1"/>
    <col min="4" max="4" width="16.42578125" customWidth="1"/>
    <col min="5" max="5" width="15" style="7" customWidth="1"/>
    <col min="6" max="6" width="13.85546875" customWidth="1"/>
    <col min="7" max="7" width="15" customWidth="1"/>
    <col min="8" max="8" width="13.28515625" customWidth="1"/>
    <col min="12" max="12" width="25" customWidth="1"/>
  </cols>
  <sheetData>
    <row r="1" spans="1:14" s="7" customFormat="1" ht="21" x14ac:dyDescent="0.35">
      <c r="A1" s="168" t="s">
        <v>0</v>
      </c>
      <c r="B1" s="168"/>
      <c r="C1" s="168"/>
      <c r="D1" s="168"/>
      <c r="E1" s="168"/>
      <c r="F1" s="168"/>
      <c r="G1" s="168"/>
      <c r="H1" s="168"/>
      <c r="I1" s="37"/>
      <c r="J1" s="37"/>
      <c r="K1" s="37"/>
    </row>
    <row r="2" spans="1:14" s="7" customFormat="1" ht="20.25" customHeight="1" x14ac:dyDescent="0.35">
      <c r="A2" s="170" t="s">
        <v>37</v>
      </c>
      <c r="B2" s="170"/>
      <c r="C2" s="170"/>
      <c r="D2" s="170"/>
      <c r="E2" s="170"/>
      <c r="F2" s="170"/>
      <c r="G2" s="170"/>
      <c r="H2" s="170"/>
      <c r="I2" s="85" t="s">
        <v>39</v>
      </c>
      <c r="J2" s="86"/>
      <c r="K2" s="86"/>
      <c r="L2" s="171"/>
      <c r="M2" s="172"/>
      <c r="N2" s="173"/>
    </row>
    <row r="3" spans="1:14" s="7" customFormat="1" ht="21" customHeight="1" x14ac:dyDescent="0.35">
      <c r="A3" s="170"/>
      <c r="B3" s="170"/>
      <c r="C3" s="170"/>
      <c r="D3" s="170"/>
      <c r="E3" s="170"/>
      <c r="F3" s="170"/>
      <c r="G3" s="170"/>
      <c r="H3" s="170"/>
      <c r="I3" s="85" t="s">
        <v>40</v>
      </c>
      <c r="J3" s="86"/>
      <c r="K3" s="86"/>
      <c r="L3" s="171"/>
      <c r="M3" s="172"/>
      <c r="N3" s="173"/>
    </row>
    <row r="4" spans="1:14" ht="19.5" customHeight="1" thickBot="1" x14ac:dyDescent="0.35">
      <c r="A4" s="169"/>
      <c r="B4" s="169"/>
      <c r="C4" s="169"/>
      <c r="D4" s="169"/>
      <c r="E4" s="169"/>
      <c r="F4" s="169"/>
      <c r="G4" s="82"/>
      <c r="H4" s="82"/>
      <c r="I4" s="7"/>
      <c r="J4" s="7"/>
      <c r="K4" s="7"/>
    </row>
    <row r="5" spans="1:14" s="36" customFormat="1" ht="36.75" customHeight="1" x14ac:dyDescent="0.25">
      <c r="A5" s="44" t="s">
        <v>68</v>
      </c>
      <c r="B5" s="45" t="s">
        <v>69</v>
      </c>
      <c r="C5" s="45" t="s">
        <v>70</v>
      </c>
      <c r="D5" s="45" t="s">
        <v>71</v>
      </c>
      <c r="E5" s="45" t="s">
        <v>77</v>
      </c>
      <c r="F5" s="45" t="s">
        <v>76</v>
      </c>
      <c r="G5" s="45" t="s">
        <v>72</v>
      </c>
      <c r="H5" s="45" t="s">
        <v>4</v>
      </c>
    </row>
    <row r="6" spans="1:14" ht="18" customHeight="1" x14ac:dyDescent="0.25">
      <c r="A6" s="76" t="s">
        <v>44</v>
      </c>
      <c r="B6" s="76" t="s">
        <v>45</v>
      </c>
      <c r="C6" s="77" t="s">
        <v>65</v>
      </c>
      <c r="D6" s="77" t="s">
        <v>78</v>
      </c>
      <c r="E6" s="71">
        <v>17.600000000000001</v>
      </c>
      <c r="F6" s="77">
        <v>25</v>
      </c>
      <c r="G6" s="40" t="s">
        <v>73</v>
      </c>
      <c r="H6" s="73">
        <f>SUM(E6*F6)</f>
        <v>440.00000000000006</v>
      </c>
    </row>
    <row r="7" spans="1:14" ht="18" customHeight="1" x14ac:dyDescent="0.25">
      <c r="A7" s="78" t="s">
        <v>44</v>
      </c>
      <c r="B7" s="78" t="s">
        <v>46</v>
      </c>
      <c r="C7" s="79" t="s">
        <v>66</v>
      </c>
      <c r="D7" s="79" t="s">
        <v>78</v>
      </c>
      <c r="E7" s="72">
        <v>30.2</v>
      </c>
      <c r="F7" s="79">
        <v>25</v>
      </c>
      <c r="G7" s="41" t="s">
        <v>73</v>
      </c>
      <c r="H7" s="74">
        <f t="shared" ref="H7:H25" si="0">SUM(E7*F7)</f>
        <v>755</v>
      </c>
    </row>
    <row r="8" spans="1:14" ht="18" customHeight="1" x14ac:dyDescent="0.25">
      <c r="A8" s="76" t="s">
        <v>44</v>
      </c>
      <c r="B8" s="76" t="s">
        <v>47</v>
      </c>
      <c r="C8" s="77" t="s">
        <v>66</v>
      </c>
      <c r="D8" s="77" t="s">
        <v>78</v>
      </c>
      <c r="E8" s="71">
        <v>14.1</v>
      </c>
      <c r="F8" s="77">
        <v>25</v>
      </c>
      <c r="G8" s="40" t="s">
        <v>73</v>
      </c>
      <c r="H8" s="73">
        <f t="shared" si="0"/>
        <v>352.5</v>
      </c>
    </row>
    <row r="9" spans="1:14" ht="18" customHeight="1" x14ac:dyDescent="0.25">
      <c r="A9" s="78" t="s">
        <v>44</v>
      </c>
      <c r="B9" s="78" t="s">
        <v>48</v>
      </c>
      <c r="C9" s="79" t="s">
        <v>67</v>
      </c>
      <c r="D9" s="79" t="s">
        <v>78</v>
      </c>
      <c r="E9" s="72">
        <v>28.8</v>
      </c>
      <c r="F9" s="79">
        <v>25</v>
      </c>
      <c r="G9" s="41" t="s">
        <v>73</v>
      </c>
      <c r="H9" s="74">
        <f t="shared" si="0"/>
        <v>720</v>
      </c>
    </row>
    <row r="10" spans="1:14" ht="18" customHeight="1" x14ac:dyDescent="0.25">
      <c r="A10" s="76" t="s">
        <v>44</v>
      </c>
      <c r="B10" s="76" t="s">
        <v>49</v>
      </c>
      <c r="C10" s="77" t="s">
        <v>66</v>
      </c>
      <c r="D10" s="77" t="s">
        <v>78</v>
      </c>
      <c r="E10" s="71">
        <v>11.7</v>
      </c>
      <c r="F10" s="77">
        <v>25</v>
      </c>
      <c r="G10" s="40" t="s">
        <v>74</v>
      </c>
      <c r="H10" s="73">
        <f t="shared" si="0"/>
        <v>292.5</v>
      </c>
    </row>
    <row r="11" spans="1:14" ht="18" customHeight="1" x14ac:dyDescent="0.25">
      <c r="A11" s="78" t="s">
        <v>44</v>
      </c>
      <c r="B11" s="78" t="s">
        <v>50</v>
      </c>
      <c r="C11" s="79" t="s">
        <v>65</v>
      </c>
      <c r="D11" s="79" t="s">
        <v>78</v>
      </c>
      <c r="E11" s="72">
        <v>47.2</v>
      </c>
      <c r="F11" s="79">
        <v>25</v>
      </c>
      <c r="G11" s="41" t="s">
        <v>73</v>
      </c>
      <c r="H11" s="74">
        <f t="shared" si="0"/>
        <v>1180</v>
      </c>
    </row>
    <row r="12" spans="1:14" ht="18" customHeight="1" x14ac:dyDescent="0.25">
      <c r="A12" s="76" t="s">
        <v>44</v>
      </c>
      <c r="B12" s="76" t="s">
        <v>51</v>
      </c>
      <c r="C12" s="77" t="s">
        <v>66</v>
      </c>
      <c r="D12" s="77" t="s">
        <v>78</v>
      </c>
      <c r="E12" s="71">
        <v>13.4</v>
      </c>
      <c r="F12" s="77">
        <v>25</v>
      </c>
      <c r="G12" s="40" t="s">
        <v>74</v>
      </c>
      <c r="H12" s="73">
        <f t="shared" si="0"/>
        <v>335</v>
      </c>
    </row>
    <row r="13" spans="1:14" ht="18" customHeight="1" x14ac:dyDescent="0.25">
      <c r="A13" s="78" t="s">
        <v>44</v>
      </c>
      <c r="B13" s="78" t="s">
        <v>52</v>
      </c>
      <c r="C13" s="79" t="s">
        <v>65</v>
      </c>
      <c r="D13" s="79" t="s">
        <v>78</v>
      </c>
      <c r="E13" s="72">
        <v>57.9</v>
      </c>
      <c r="F13" s="79">
        <v>25</v>
      </c>
      <c r="G13" s="41" t="s">
        <v>73</v>
      </c>
      <c r="H13" s="74">
        <f t="shared" si="0"/>
        <v>1447.5</v>
      </c>
    </row>
    <row r="14" spans="1:14" ht="18" customHeight="1" x14ac:dyDescent="0.25">
      <c r="A14" s="76" t="s">
        <v>44</v>
      </c>
      <c r="B14" s="76" t="s">
        <v>53</v>
      </c>
      <c r="C14" s="77" t="s">
        <v>65</v>
      </c>
      <c r="D14" s="77" t="s">
        <v>78</v>
      </c>
      <c r="E14" s="71">
        <v>226</v>
      </c>
      <c r="F14" s="77">
        <v>25</v>
      </c>
      <c r="G14" s="40" t="s">
        <v>73</v>
      </c>
      <c r="H14" s="73">
        <f t="shared" si="0"/>
        <v>5650</v>
      </c>
    </row>
    <row r="15" spans="1:14" ht="18" customHeight="1" x14ac:dyDescent="0.25">
      <c r="A15" s="78" t="s">
        <v>44</v>
      </c>
      <c r="B15" s="78" t="s">
        <v>54</v>
      </c>
      <c r="C15" s="79" t="s">
        <v>65</v>
      </c>
      <c r="D15" s="79" t="s">
        <v>237</v>
      </c>
      <c r="E15" s="72">
        <v>35.700000000000003</v>
      </c>
      <c r="F15" s="79">
        <v>100</v>
      </c>
      <c r="G15" s="41" t="s">
        <v>75</v>
      </c>
      <c r="H15" s="74">
        <f t="shared" si="0"/>
        <v>3570.0000000000005</v>
      </c>
    </row>
    <row r="16" spans="1:14" ht="18" customHeight="1" x14ac:dyDescent="0.25">
      <c r="A16" s="76" t="s">
        <v>44</v>
      </c>
      <c r="B16" s="76" t="s">
        <v>55</v>
      </c>
      <c r="C16" s="77" t="s">
        <v>65</v>
      </c>
      <c r="D16" s="77" t="s">
        <v>78</v>
      </c>
      <c r="E16" s="71">
        <v>1462</v>
      </c>
      <c r="F16" s="77">
        <v>25</v>
      </c>
      <c r="G16" s="40" t="s">
        <v>73</v>
      </c>
      <c r="H16" s="73">
        <f t="shared" si="0"/>
        <v>36550</v>
      </c>
    </row>
    <row r="17" spans="1:15" ht="18" customHeight="1" x14ac:dyDescent="0.25">
      <c r="A17" s="78" t="s">
        <v>44</v>
      </c>
      <c r="B17" s="78" t="s">
        <v>56</v>
      </c>
      <c r="C17" s="79" t="s">
        <v>65</v>
      </c>
      <c r="D17" s="79" t="s">
        <v>78</v>
      </c>
      <c r="E17" s="72">
        <v>25</v>
      </c>
      <c r="F17" s="79">
        <v>25</v>
      </c>
      <c r="G17" s="41" t="s">
        <v>73</v>
      </c>
      <c r="H17" s="74">
        <f t="shared" si="0"/>
        <v>625</v>
      </c>
    </row>
    <row r="18" spans="1:15" ht="18" customHeight="1" x14ac:dyDescent="0.25">
      <c r="A18" s="76" t="s">
        <v>44</v>
      </c>
      <c r="B18" s="76" t="s">
        <v>57</v>
      </c>
      <c r="C18" s="77" t="s">
        <v>65</v>
      </c>
      <c r="D18" s="77" t="s">
        <v>78</v>
      </c>
      <c r="E18" s="71">
        <v>94.6</v>
      </c>
      <c r="F18" s="77">
        <v>25</v>
      </c>
      <c r="G18" s="40" t="s">
        <v>73</v>
      </c>
      <c r="H18" s="73">
        <f t="shared" si="0"/>
        <v>2365</v>
      </c>
    </row>
    <row r="19" spans="1:15" ht="18" customHeight="1" x14ac:dyDescent="0.25">
      <c r="A19" s="78" t="s">
        <v>44</v>
      </c>
      <c r="B19" s="78" t="s">
        <v>58</v>
      </c>
      <c r="C19" s="79" t="s">
        <v>65</v>
      </c>
      <c r="D19" s="79" t="s">
        <v>78</v>
      </c>
      <c r="E19" s="72">
        <v>182</v>
      </c>
      <c r="F19" s="79">
        <v>25</v>
      </c>
      <c r="G19" s="41" t="s">
        <v>73</v>
      </c>
      <c r="H19" s="74">
        <f t="shared" si="0"/>
        <v>4550</v>
      </c>
    </row>
    <row r="20" spans="1:15" ht="18" customHeight="1" x14ac:dyDescent="0.25">
      <c r="A20" s="76" t="s">
        <v>44</v>
      </c>
      <c r="B20" s="76" t="s">
        <v>59</v>
      </c>
      <c r="C20" s="77" t="s">
        <v>66</v>
      </c>
      <c r="D20" s="77" t="s">
        <v>78</v>
      </c>
      <c r="E20" s="71">
        <v>21.2</v>
      </c>
      <c r="F20" s="77">
        <v>25</v>
      </c>
      <c r="G20" s="40" t="s">
        <v>73</v>
      </c>
      <c r="H20" s="73">
        <f t="shared" si="0"/>
        <v>530</v>
      </c>
    </row>
    <row r="21" spans="1:15" ht="18" customHeight="1" x14ac:dyDescent="0.25">
      <c r="A21" s="78" t="s">
        <v>44</v>
      </c>
      <c r="B21" s="78" t="s">
        <v>60</v>
      </c>
      <c r="C21" s="79" t="s">
        <v>66</v>
      </c>
      <c r="D21" s="79" t="s">
        <v>78</v>
      </c>
      <c r="E21" s="72">
        <v>27.7</v>
      </c>
      <c r="F21" s="79">
        <v>25</v>
      </c>
      <c r="G21" s="41" t="s">
        <v>73</v>
      </c>
      <c r="H21" s="74">
        <f t="shared" si="0"/>
        <v>692.5</v>
      </c>
    </row>
    <row r="22" spans="1:15" ht="18" customHeight="1" x14ac:dyDescent="0.25">
      <c r="A22" s="80" t="s">
        <v>44</v>
      </c>
      <c r="B22" s="80" t="s">
        <v>61</v>
      </c>
      <c r="C22" s="81" t="s">
        <v>65</v>
      </c>
      <c r="D22" s="81" t="s">
        <v>237</v>
      </c>
      <c r="E22" s="75">
        <v>0</v>
      </c>
      <c r="F22" s="81">
        <v>100</v>
      </c>
      <c r="G22" s="70" t="s">
        <v>75</v>
      </c>
      <c r="H22" s="75">
        <f t="shared" si="0"/>
        <v>0</v>
      </c>
    </row>
    <row r="23" spans="1:15" ht="18" customHeight="1" x14ac:dyDescent="0.25">
      <c r="A23" s="78" t="s">
        <v>44</v>
      </c>
      <c r="B23" s="78" t="s">
        <v>62</v>
      </c>
      <c r="C23" s="79" t="s">
        <v>66</v>
      </c>
      <c r="D23" s="79" t="s">
        <v>78</v>
      </c>
      <c r="E23" s="72">
        <v>23.8</v>
      </c>
      <c r="F23" s="79">
        <v>25</v>
      </c>
      <c r="G23" s="41" t="s">
        <v>73</v>
      </c>
      <c r="H23" s="74">
        <f t="shared" si="0"/>
        <v>595</v>
      </c>
    </row>
    <row r="24" spans="1:15" ht="18" customHeight="1" x14ac:dyDescent="0.25">
      <c r="A24" s="76" t="s">
        <v>44</v>
      </c>
      <c r="B24" s="76" t="s">
        <v>63</v>
      </c>
      <c r="C24" s="77" t="s">
        <v>65</v>
      </c>
      <c r="D24" s="77" t="s">
        <v>78</v>
      </c>
      <c r="E24" s="71">
        <v>38.799999999999997</v>
      </c>
      <c r="F24" s="77">
        <v>40</v>
      </c>
      <c r="G24" s="40" t="s">
        <v>73</v>
      </c>
      <c r="H24" s="73">
        <f t="shared" si="0"/>
        <v>1552</v>
      </c>
    </row>
    <row r="25" spans="1:15" ht="18" customHeight="1" x14ac:dyDescent="0.25">
      <c r="A25" s="78" t="s">
        <v>44</v>
      </c>
      <c r="B25" s="78" t="s">
        <v>64</v>
      </c>
      <c r="C25" s="79" t="s">
        <v>66</v>
      </c>
      <c r="D25" s="79" t="s">
        <v>78</v>
      </c>
      <c r="E25" s="72">
        <v>15</v>
      </c>
      <c r="F25" s="79">
        <v>25</v>
      </c>
      <c r="G25" s="41" t="s">
        <v>73</v>
      </c>
      <c r="H25" s="74">
        <f t="shared" si="0"/>
        <v>375</v>
      </c>
    </row>
    <row r="26" spans="1:15" ht="15.75" thickBot="1" x14ac:dyDescent="0.3">
      <c r="H26" s="42"/>
    </row>
    <row r="27" spans="1:15" ht="29.25" customHeight="1" x14ac:dyDescent="0.25">
      <c r="C27" s="82"/>
      <c r="D27" s="82"/>
      <c r="E27" s="82"/>
      <c r="F27" s="82"/>
      <c r="G27" s="82"/>
      <c r="H27" s="166">
        <f>SUM(H6:H25)</f>
        <v>62577</v>
      </c>
      <c r="I27" s="43"/>
      <c r="L27" s="39"/>
    </row>
    <row r="28" spans="1:15" ht="24" thickBot="1" x14ac:dyDescent="0.4">
      <c r="C28" s="83" t="s">
        <v>93</v>
      </c>
      <c r="D28" s="84"/>
      <c r="E28" s="84"/>
      <c r="F28" s="82"/>
      <c r="G28" s="82"/>
      <c r="H28" s="167"/>
      <c r="I28" s="43"/>
    </row>
    <row r="29" spans="1:15" x14ac:dyDescent="0.25">
      <c r="L29" s="36"/>
      <c r="M29" s="36"/>
      <c r="N29" s="36"/>
      <c r="O29" s="36"/>
    </row>
  </sheetData>
  <sheetProtection algorithmName="SHA-512" hashValue="uNpUZqUMrmAJ3OHhlX9h6XMNHHRefVvqFSVH9c1VuVuezBj2HiIEetvhZEKbQ3KVaILd68GLbmWccYSmCtFR6g==" saltValue="HG2NsgRz5GQvqF0usBPEfA==" spinCount="100000" sheet="1" objects="1" scenarios="1" selectLockedCells="1"/>
  <mergeCells count="6">
    <mergeCell ref="H27:H28"/>
    <mergeCell ref="A1:H1"/>
    <mergeCell ref="A4:F4"/>
    <mergeCell ref="A2:H3"/>
    <mergeCell ref="L2:N2"/>
    <mergeCell ref="L3:N3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12B-C4B8-4588-8F2D-D0D130DF7B8B}">
  <dimension ref="A1:N18"/>
  <sheetViews>
    <sheetView tabSelected="1" workbookViewId="0">
      <selection activeCell="K12" sqref="K12"/>
    </sheetView>
  </sheetViews>
  <sheetFormatPr defaultRowHeight="15" x14ac:dyDescent="0.25"/>
  <cols>
    <col min="1" max="1" width="22" style="82" customWidth="1"/>
    <col min="2" max="2" width="19" style="82" customWidth="1"/>
    <col min="3" max="3" width="16.140625" style="82" customWidth="1"/>
    <col min="4" max="4" width="13.42578125" style="82" customWidth="1"/>
    <col min="5" max="5" width="14.5703125" style="82" customWidth="1"/>
    <col min="6" max="6" width="12.5703125" style="82" hidden="1" customWidth="1"/>
    <col min="7" max="7" width="14.5703125" style="82" customWidth="1"/>
    <col min="8" max="8" width="15.5703125" style="82" customWidth="1"/>
    <col min="9" max="16384" width="9.140625" style="82"/>
  </cols>
  <sheetData>
    <row r="1" spans="1:14" ht="21.75" customHeight="1" x14ac:dyDescent="0.35">
      <c r="A1" s="168" t="s">
        <v>0</v>
      </c>
      <c r="B1" s="168"/>
      <c r="C1" s="168"/>
      <c r="D1" s="168"/>
      <c r="E1" s="168"/>
      <c r="F1" s="168"/>
      <c r="G1" s="168"/>
      <c r="H1" s="168"/>
    </row>
    <row r="2" spans="1:14" ht="18" customHeight="1" x14ac:dyDescent="0.35">
      <c r="A2" s="170" t="s">
        <v>37</v>
      </c>
      <c r="B2" s="170"/>
      <c r="C2" s="170"/>
      <c r="D2" s="170"/>
      <c r="E2" s="170"/>
      <c r="F2" s="170"/>
      <c r="G2" s="170"/>
      <c r="H2" s="170"/>
      <c r="I2" s="93" t="s">
        <v>39</v>
      </c>
      <c r="J2" s="94"/>
      <c r="K2" s="94"/>
      <c r="L2" s="174" t="s">
        <v>259</v>
      </c>
      <c r="M2" s="174"/>
      <c r="N2" s="175"/>
    </row>
    <row r="3" spans="1:14" ht="18.75" customHeight="1" x14ac:dyDescent="0.35">
      <c r="A3" s="170"/>
      <c r="B3" s="170"/>
      <c r="C3" s="170"/>
      <c r="D3" s="170"/>
      <c r="E3" s="170"/>
      <c r="F3" s="170"/>
      <c r="G3" s="170"/>
      <c r="H3" s="170"/>
      <c r="I3" s="93" t="s">
        <v>40</v>
      </c>
      <c r="J3" s="94"/>
      <c r="K3" s="94"/>
      <c r="L3" s="176">
        <v>7000274140</v>
      </c>
      <c r="M3" s="176"/>
      <c r="N3" s="177"/>
    </row>
    <row r="4" spans="1:14" ht="15.75" customHeight="1" x14ac:dyDescent="0.3">
      <c r="A4" s="169"/>
      <c r="B4" s="169"/>
      <c r="C4" s="169"/>
      <c r="D4" s="169"/>
      <c r="E4" s="169"/>
      <c r="F4" s="169"/>
    </row>
    <row r="5" spans="1:14" ht="36.75" customHeight="1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260</v>
      </c>
      <c r="J5" s="92"/>
    </row>
    <row r="6" spans="1:14" ht="18" customHeight="1" x14ac:dyDescent="0.25">
      <c r="A6" s="78" t="s">
        <v>79</v>
      </c>
      <c r="B6" s="78" t="s">
        <v>80</v>
      </c>
      <c r="C6" s="79" t="s">
        <v>66</v>
      </c>
      <c r="D6" s="79" t="s">
        <v>78</v>
      </c>
      <c r="E6" s="184">
        <v>20.3</v>
      </c>
      <c r="F6" s="79">
        <v>1</v>
      </c>
      <c r="G6" s="90" t="s">
        <v>73</v>
      </c>
      <c r="H6" s="186">
        <v>18.52</v>
      </c>
      <c r="J6" s="125"/>
    </row>
    <row r="7" spans="1:14" ht="18" customHeight="1" x14ac:dyDescent="0.25">
      <c r="A7" s="76" t="s">
        <v>79</v>
      </c>
      <c r="B7" s="76" t="s">
        <v>81</v>
      </c>
      <c r="C7" s="77" t="s">
        <v>66</v>
      </c>
      <c r="D7" s="77" t="s">
        <v>78</v>
      </c>
      <c r="E7" s="185">
        <v>10</v>
      </c>
      <c r="F7" s="77">
        <v>1</v>
      </c>
      <c r="G7" s="91" t="s">
        <v>74</v>
      </c>
      <c r="H7" s="187">
        <v>9.75</v>
      </c>
      <c r="J7" s="92"/>
    </row>
    <row r="8" spans="1:14" ht="18" customHeight="1" x14ac:dyDescent="0.25">
      <c r="A8" s="78" t="s">
        <v>79</v>
      </c>
      <c r="B8" s="78" t="s">
        <v>82</v>
      </c>
      <c r="C8" s="79" t="s">
        <v>91</v>
      </c>
      <c r="D8" s="79" t="s">
        <v>78</v>
      </c>
      <c r="E8" s="184">
        <v>18.3</v>
      </c>
      <c r="F8" s="79">
        <v>1</v>
      </c>
      <c r="G8" s="90" t="s">
        <v>73</v>
      </c>
      <c r="H8" s="186">
        <v>17.75</v>
      </c>
      <c r="J8" s="92"/>
    </row>
    <row r="9" spans="1:14" ht="18" customHeight="1" x14ac:dyDescent="0.25">
      <c r="A9" s="76" t="s">
        <v>79</v>
      </c>
      <c r="B9" s="76" t="s">
        <v>83</v>
      </c>
      <c r="C9" s="77" t="s">
        <v>66</v>
      </c>
      <c r="D9" s="77" t="s">
        <v>78</v>
      </c>
      <c r="E9" s="185">
        <v>21.6</v>
      </c>
      <c r="F9" s="77">
        <v>1</v>
      </c>
      <c r="G9" s="91" t="s">
        <v>73</v>
      </c>
      <c r="H9" s="187">
        <v>22.55</v>
      </c>
      <c r="J9" s="92"/>
    </row>
    <row r="10" spans="1:14" ht="18" customHeight="1" x14ac:dyDescent="0.25">
      <c r="A10" s="78" t="s">
        <v>79</v>
      </c>
      <c r="B10" s="78" t="s">
        <v>84</v>
      </c>
      <c r="C10" s="79" t="s">
        <v>66</v>
      </c>
      <c r="D10" s="79" t="s">
        <v>78</v>
      </c>
      <c r="E10" s="184">
        <v>21.5</v>
      </c>
      <c r="F10" s="79">
        <v>1</v>
      </c>
      <c r="G10" s="90" t="s">
        <v>73</v>
      </c>
      <c r="H10" s="186">
        <v>20.5</v>
      </c>
      <c r="J10" s="92"/>
    </row>
    <row r="11" spans="1:14" ht="18" customHeight="1" x14ac:dyDescent="0.25">
      <c r="A11" s="76" t="s">
        <v>79</v>
      </c>
      <c r="B11" s="76" t="s">
        <v>85</v>
      </c>
      <c r="C11" s="77" t="s">
        <v>66</v>
      </c>
      <c r="D11" s="77" t="s">
        <v>78</v>
      </c>
      <c r="E11" s="185">
        <v>24.2</v>
      </c>
      <c r="F11" s="77">
        <v>2.5</v>
      </c>
      <c r="G11" s="91" t="s">
        <v>92</v>
      </c>
      <c r="H11" s="187">
        <v>23.15</v>
      </c>
      <c r="J11" s="92"/>
    </row>
    <row r="12" spans="1:14" ht="18" customHeight="1" x14ac:dyDescent="0.25">
      <c r="A12" s="78" t="s">
        <v>79</v>
      </c>
      <c r="B12" s="78" t="s">
        <v>86</v>
      </c>
      <c r="C12" s="79" t="s">
        <v>66</v>
      </c>
      <c r="D12" s="79" t="s">
        <v>78</v>
      </c>
      <c r="E12" s="184">
        <v>15</v>
      </c>
      <c r="F12" s="79">
        <v>1</v>
      </c>
      <c r="G12" s="90" t="s">
        <v>74</v>
      </c>
      <c r="H12" s="186">
        <v>14.75</v>
      </c>
      <c r="J12" s="92"/>
    </row>
    <row r="13" spans="1:14" ht="18" customHeight="1" x14ac:dyDescent="0.25">
      <c r="A13" s="120" t="s">
        <v>79</v>
      </c>
      <c r="B13" s="120" t="s">
        <v>87</v>
      </c>
      <c r="C13" s="121" t="s">
        <v>66</v>
      </c>
      <c r="D13" s="77" t="s">
        <v>78</v>
      </c>
      <c r="E13" s="185">
        <v>62.6</v>
      </c>
      <c r="F13" s="121">
        <v>1</v>
      </c>
      <c r="G13" s="122" t="s">
        <v>73</v>
      </c>
      <c r="H13" s="187">
        <v>61.6</v>
      </c>
      <c r="J13" s="92"/>
    </row>
    <row r="14" spans="1:14" ht="18" customHeight="1" x14ac:dyDescent="0.25">
      <c r="A14" s="118" t="s">
        <v>79</v>
      </c>
      <c r="B14" s="118" t="s">
        <v>88</v>
      </c>
      <c r="C14" s="119" t="s">
        <v>66</v>
      </c>
      <c r="D14" s="79" t="s">
        <v>78</v>
      </c>
      <c r="E14" s="184">
        <v>10</v>
      </c>
      <c r="F14" s="119">
        <v>1</v>
      </c>
      <c r="G14" s="123" t="s">
        <v>73</v>
      </c>
      <c r="H14" s="186">
        <v>12.24</v>
      </c>
      <c r="J14" s="92"/>
    </row>
    <row r="15" spans="1:14" ht="18" customHeight="1" x14ac:dyDescent="0.25">
      <c r="A15" s="120" t="s">
        <v>79</v>
      </c>
      <c r="B15" s="120" t="s">
        <v>89</v>
      </c>
      <c r="C15" s="121" t="s">
        <v>66</v>
      </c>
      <c r="D15" s="77" t="s">
        <v>78</v>
      </c>
      <c r="E15" s="185">
        <v>17.8</v>
      </c>
      <c r="F15" s="121">
        <v>2.5</v>
      </c>
      <c r="G15" s="122" t="s">
        <v>92</v>
      </c>
      <c r="H15" s="187">
        <v>16.75</v>
      </c>
      <c r="J15" s="92"/>
    </row>
    <row r="16" spans="1:14" ht="18" customHeight="1" x14ac:dyDescent="0.25">
      <c r="A16" s="118" t="s">
        <v>79</v>
      </c>
      <c r="B16" s="118" t="s">
        <v>90</v>
      </c>
      <c r="C16" s="119" t="s">
        <v>66</v>
      </c>
      <c r="D16" s="119" t="s">
        <v>78</v>
      </c>
      <c r="E16" s="184">
        <v>45.8</v>
      </c>
      <c r="F16" s="119">
        <v>1</v>
      </c>
      <c r="G16" s="123" t="s">
        <v>73</v>
      </c>
      <c r="H16" s="186">
        <v>44.95</v>
      </c>
      <c r="J16" s="92"/>
    </row>
    <row r="17" spans="3:6" x14ac:dyDescent="0.25">
      <c r="F17" s="92"/>
    </row>
    <row r="18" spans="3:6" ht="24" hidden="1" customHeight="1" thickBot="1" x14ac:dyDescent="0.25">
      <c r="C18" s="126"/>
      <c r="D18" s="126"/>
      <c r="E18" s="126"/>
      <c r="F18" s="126"/>
    </row>
  </sheetData>
  <sheetProtection selectLockedCells="1"/>
  <mergeCells count="5">
    <mergeCell ref="A1:H1"/>
    <mergeCell ref="A2:H3"/>
    <mergeCell ref="A4:F4"/>
    <mergeCell ref="L2:N2"/>
    <mergeCell ref="L3:N3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CB4-3976-4251-93F1-5E9B92725BC7}">
  <dimension ref="A1:N13"/>
  <sheetViews>
    <sheetView topLeftCell="B1" workbookViewId="0">
      <selection activeCell="C6" sqref="C6"/>
    </sheetView>
  </sheetViews>
  <sheetFormatPr defaultRowHeight="15" x14ac:dyDescent="0.25"/>
  <cols>
    <col min="1" max="1" width="22.85546875" customWidth="1"/>
    <col min="2" max="2" width="26.85546875" customWidth="1"/>
    <col min="3" max="3" width="14.85546875" customWidth="1"/>
    <col min="4" max="4" width="16.85546875" customWidth="1"/>
    <col min="5" max="5" width="14.7109375" customWidth="1"/>
    <col min="6" max="6" width="13" customWidth="1"/>
    <col min="7" max="7" width="12.85546875" customWidth="1"/>
    <col min="8" max="8" width="16" customWidth="1"/>
  </cols>
  <sheetData>
    <row r="1" spans="1:14" ht="21" x14ac:dyDescent="0.35">
      <c r="A1" s="168" t="s">
        <v>0</v>
      </c>
      <c r="B1" s="168"/>
      <c r="C1" s="168"/>
      <c r="D1" s="168"/>
      <c r="E1" s="168"/>
      <c r="F1" s="168"/>
      <c r="G1" s="168"/>
      <c r="H1" s="168"/>
      <c r="I1" s="64"/>
      <c r="J1" s="64"/>
      <c r="K1" s="64"/>
    </row>
    <row r="2" spans="1:14" ht="19.5" customHeight="1" x14ac:dyDescent="0.35">
      <c r="A2" s="170" t="s">
        <v>37</v>
      </c>
      <c r="B2" s="170"/>
      <c r="C2" s="170"/>
      <c r="D2" s="170"/>
      <c r="E2" s="170"/>
      <c r="F2" s="170"/>
      <c r="G2" s="170"/>
      <c r="H2" s="170"/>
      <c r="I2" s="93" t="s">
        <v>39</v>
      </c>
      <c r="J2" s="99"/>
      <c r="K2" s="99"/>
      <c r="L2" s="172"/>
      <c r="M2" s="172"/>
      <c r="N2" s="173"/>
    </row>
    <row r="3" spans="1:14" ht="18" customHeight="1" x14ac:dyDescent="0.35">
      <c r="A3" s="170"/>
      <c r="B3" s="170"/>
      <c r="C3" s="170"/>
      <c r="D3" s="170"/>
      <c r="E3" s="170"/>
      <c r="F3" s="170"/>
      <c r="G3" s="170"/>
      <c r="H3" s="170"/>
      <c r="I3" s="93" t="s">
        <v>40</v>
      </c>
      <c r="J3" s="99"/>
      <c r="K3" s="99"/>
      <c r="L3" s="172"/>
      <c r="M3" s="172"/>
      <c r="N3" s="173"/>
    </row>
    <row r="4" spans="1:14" s="64" customFormat="1" ht="18" customHeight="1" x14ac:dyDescent="0.35">
      <c r="A4" s="95"/>
      <c r="B4" s="95"/>
      <c r="C4" s="95"/>
      <c r="D4" s="95"/>
      <c r="E4" s="95"/>
      <c r="F4" s="95"/>
      <c r="G4" s="95"/>
      <c r="H4" s="95"/>
      <c r="I4" s="66"/>
      <c r="J4" s="65"/>
      <c r="K4" s="65"/>
      <c r="L4" s="65"/>
      <c r="M4" s="65"/>
      <c r="N4" s="65"/>
    </row>
    <row r="5" spans="1:14" ht="37.5" customHeight="1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4</v>
      </c>
    </row>
    <row r="6" spans="1:14" ht="18" customHeight="1" x14ac:dyDescent="0.25">
      <c r="A6" s="78" t="s">
        <v>94</v>
      </c>
      <c r="B6" s="78" t="s">
        <v>95</v>
      </c>
      <c r="C6" s="79" t="s">
        <v>91</v>
      </c>
      <c r="D6" s="79" t="s">
        <v>237</v>
      </c>
      <c r="E6" s="71" t="s">
        <v>258</v>
      </c>
      <c r="F6" s="79">
        <v>25</v>
      </c>
      <c r="G6" s="79" t="s">
        <v>75</v>
      </c>
      <c r="H6" s="73" t="e">
        <f>SUM(E6*F6)</f>
        <v>#VALUE!</v>
      </c>
    </row>
    <row r="7" spans="1:14" ht="18" customHeight="1" x14ac:dyDescent="0.25">
      <c r="A7" s="76" t="s">
        <v>94</v>
      </c>
      <c r="B7" s="76" t="s">
        <v>96</v>
      </c>
      <c r="C7" s="77" t="s">
        <v>66</v>
      </c>
      <c r="D7" s="77" t="s">
        <v>78</v>
      </c>
      <c r="E7" s="71" t="s">
        <v>258</v>
      </c>
      <c r="F7" s="77">
        <v>100</v>
      </c>
      <c r="G7" s="77" t="s">
        <v>73</v>
      </c>
      <c r="H7" s="73" t="e">
        <f t="shared" ref="H7:H10" si="0">SUM(E7*F7)</f>
        <v>#VALUE!</v>
      </c>
    </row>
    <row r="8" spans="1:14" ht="18" customHeight="1" x14ac:dyDescent="0.25">
      <c r="A8" s="78" t="s">
        <v>94</v>
      </c>
      <c r="B8" s="78" t="s">
        <v>97</v>
      </c>
      <c r="C8" s="79" t="s">
        <v>100</v>
      </c>
      <c r="D8" s="79" t="s">
        <v>78</v>
      </c>
      <c r="E8" s="71" t="s">
        <v>257</v>
      </c>
      <c r="F8" s="79">
        <v>80</v>
      </c>
      <c r="G8" s="79" t="s">
        <v>73</v>
      </c>
      <c r="H8" s="73" t="e">
        <f t="shared" si="0"/>
        <v>#VALUE!</v>
      </c>
    </row>
    <row r="9" spans="1:14" ht="18" customHeight="1" x14ac:dyDescent="0.25">
      <c r="A9" s="76" t="s">
        <v>94</v>
      </c>
      <c r="B9" s="76" t="s">
        <v>98</v>
      </c>
      <c r="C9" s="77" t="s">
        <v>100</v>
      </c>
      <c r="D9" s="77" t="s">
        <v>78</v>
      </c>
      <c r="E9" s="71" t="s">
        <v>257</v>
      </c>
      <c r="F9" s="77">
        <v>25</v>
      </c>
      <c r="G9" s="77" t="s">
        <v>74</v>
      </c>
      <c r="H9" s="73" t="e">
        <f t="shared" si="0"/>
        <v>#VALUE!</v>
      </c>
    </row>
    <row r="10" spans="1:14" x14ac:dyDescent="0.25">
      <c r="A10" s="78" t="s">
        <v>94</v>
      </c>
      <c r="B10" s="78" t="s">
        <v>99</v>
      </c>
      <c r="C10" s="79" t="s">
        <v>91</v>
      </c>
      <c r="D10" s="79" t="s">
        <v>237</v>
      </c>
      <c r="E10" s="71" t="s">
        <v>257</v>
      </c>
      <c r="F10" s="79">
        <v>25</v>
      </c>
      <c r="G10" s="79" t="s">
        <v>75</v>
      </c>
      <c r="H10" s="73" t="e">
        <f t="shared" si="0"/>
        <v>#VALUE!</v>
      </c>
    </row>
    <row r="11" spans="1:14" ht="18" customHeight="1" thickBot="1" x14ac:dyDescent="0.3">
      <c r="A11" s="96" t="s">
        <v>44</v>
      </c>
      <c r="B11" s="96" t="s">
        <v>61</v>
      </c>
      <c r="C11" s="97" t="s">
        <v>65</v>
      </c>
      <c r="D11" s="97" t="s">
        <v>237</v>
      </c>
      <c r="E11" s="100" t="s">
        <v>257</v>
      </c>
      <c r="F11" s="97">
        <v>100</v>
      </c>
      <c r="G11" s="97" t="s">
        <v>75</v>
      </c>
      <c r="H11" s="98" t="e">
        <f t="shared" ref="H11" si="1">SUM(E11*F11)</f>
        <v>#VALUE!</v>
      </c>
    </row>
    <row r="12" spans="1:14" ht="15.75" customHeight="1" x14ac:dyDescent="0.25">
      <c r="A12" s="7"/>
      <c r="B12" s="7"/>
      <c r="C12" s="178" t="s">
        <v>101</v>
      </c>
      <c r="D12" s="178"/>
      <c r="E12" s="178"/>
      <c r="F12" s="178"/>
      <c r="G12" s="179"/>
      <c r="H12" s="180" t="e">
        <f>SUM(H6:H11)</f>
        <v>#VALUE!</v>
      </c>
    </row>
    <row r="13" spans="1:14" ht="35.25" customHeight="1" thickBot="1" x14ac:dyDescent="0.3">
      <c r="A13" s="7"/>
      <c r="B13" s="7"/>
      <c r="C13" s="178"/>
      <c r="D13" s="178"/>
      <c r="E13" s="178"/>
      <c r="F13" s="178"/>
      <c r="G13" s="179"/>
      <c r="H13" s="181"/>
    </row>
  </sheetData>
  <sheetProtection algorithmName="SHA-512" hashValue="OAcbmR2kE+4On96YuQpzLCZF8iojOhnY+wBwf5VX6pTMCefznWkatwCFBFaatK58Fv6rhEqx+vuy1TUG3S+YCA==" saltValue="vjGuOSYxdTyR3TXPcd62ZQ==" spinCount="100000" sheet="1" objects="1" scenarios="1" selectLockedCells="1"/>
  <mergeCells count="6">
    <mergeCell ref="C12:G13"/>
    <mergeCell ref="H12:H13"/>
    <mergeCell ref="A1:H1"/>
    <mergeCell ref="A2:H3"/>
    <mergeCell ref="L2:N2"/>
    <mergeCell ref="L3:N3"/>
  </mergeCells>
  <pageMargins left="0.7" right="0.7" top="0.75" bottom="0.75" header="0.3" footer="0.3"/>
  <pageSetup paperSize="9" orientation="portrait" r:id="rId1"/>
  <customProperties>
    <customPr name="Ibp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FCD6-1339-4C55-81CE-BE0468BA3C4A}">
  <dimension ref="A1:N64"/>
  <sheetViews>
    <sheetView topLeftCell="A36" workbookViewId="0">
      <selection activeCell="C6" sqref="C6"/>
    </sheetView>
  </sheetViews>
  <sheetFormatPr defaultRowHeight="15" x14ac:dyDescent="0.25"/>
  <cols>
    <col min="1" max="1" width="21.42578125" customWidth="1"/>
    <col min="2" max="2" width="26" customWidth="1"/>
    <col min="3" max="3" width="24.7109375" customWidth="1"/>
    <col min="4" max="4" width="16.140625" customWidth="1"/>
    <col min="5" max="5" width="14.28515625" customWidth="1"/>
    <col min="6" max="6" width="14.5703125" customWidth="1"/>
    <col min="7" max="7" width="14.140625" customWidth="1"/>
    <col min="8" max="8" width="18.42578125" customWidth="1"/>
  </cols>
  <sheetData>
    <row r="1" spans="1:14" ht="21" x14ac:dyDescent="0.35">
      <c r="A1" s="168" t="s">
        <v>0</v>
      </c>
      <c r="B1" s="168"/>
      <c r="C1" s="168"/>
      <c r="D1" s="168"/>
      <c r="E1" s="168"/>
      <c r="F1" s="168"/>
      <c r="G1" s="168"/>
      <c r="H1" s="168"/>
      <c r="I1" s="69"/>
      <c r="J1" s="69"/>
      <c r="K1" s="69"/>
      <c r="L1" s="69"/>
      <c r="M1" s="69"/>
      <c r="N1" s="69"/>
    </row>
    <row r="2" spans="1:14" ht="18" customHeight="1" x14ac:dyDescent="0.35">
      <c r="A2" s="170" t="s">
        <v>37</v>
      </c>
      <c r="B2" s="170"/>
      <c r="C2" s="170"/>
      <c r="D2" s="170"/>
      <c r="E2" s="170"/>
      <c r="F2" s="170"/>
      <c r="G2" s="170"/>
      <c r="H2" s="170"/>
      <c r="I2" s="183" t="s">
        <v>39</v>
      </c>
      <c r="J2" s="174"/>
      <c r="K2" s="174"/>
      <c r="L2" s="102"/>
      <c r="M2" s="102"/>
      <c r="N2" s="103"/>
    </row>
    <row r="3" spans="1:14" ht="22.5" customHeight="1" x14ac:dyDescent="0.35">
      <c r="A3" s="170"/>
      <c r="B3" s="170"/>
      <c r="C3" s="170"/>
      <c r="D3" s="170"/>
      <c r="E3" s="170"/>
      <c r="F3" s="170"/>
      <c r="G3" s="170"/>
      <c r="H3" s="170"/>
      <c r="I3" s="183" t="s">
        <v>40</v>
      </c>
      <c r="J3" s="174"/>
      <c r="K3" s="174"/>
      <c r="L3" s="102"/>
      <c r="M3" s="102"/>
      <c r="N3" s="103"/>
    </row>
    <row r="4" spans="1:14" x14ac:dyDescent="0.25">
      <c r="A4" s="82"/>
      <c r="B4" s="82"/>
      <c r="C4" s="82"/>
      <c r="D4" s="82"/>
      <c r="E4" s="82"/>
      <c r="F4" s="82"/>
      <c r="G4" s="82"/>
      <c r="H4" s="82"/>
      <c r="I4" s="69"/>
      <c r="J4" s="69"/>
      <c r="K4" s="69"/>
      <c r="L4" s="69"/>
      <c r="M4" s="69"/>
      <c r="N4" s="69"/>
    </row>
    <row r="5" spans="1:14" ht="45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4</v>
      </c>
      <c r="I5" s="69"/>
      <c r="J5" s="69"/>
      <c r="K5" s="69"/>
      <c r="L5" s="69"/>
      <c r="M5" s="69"/>
      <c r="N5" s="69"/>
    </row>
    <row r="6" spans="1:14" x14ac:dyDescent="0.25">
      <c r="A6" s="104" t="s">
        <v>122</v>
      </c>
      <c r="B6" s="104" t="s">
        <v>123</v>
      </c>
      <c r="C6" s="105" t="s">
        <v>67</v>
      </c>
      <c r="D6" s="105" t="s">
        <v>78</v>
      </c>
      <c r="E6" s="101">
        <v>23.8</v>
      </c>
      <c r="F6" s="111">
        <v>25</v>
      </c>
      <c r="G6" s="105" t="s">
        <v>73</v>
      </c>
      <c r="H6" s="112">
        <f>SUM(E6*F6)</f>
        <v>595</v>
      </c>
      <c r="I6" s="69"/>
      <c r="J6" s="69"/>
      <c r="K6" s="69"/>
      <c r="L6" s="69"/>
      <c r="M6" s="69"/>
      <c r="N6" s="69"/>
    </row>
    <row r="7" spans="1:14" x14ac:dyDescent="0.25">
      <c r="A7" s="106" t="s">
        <v>122</v>
      </c>
      <c r="B7" s="106" t="s">
        <v>124</v>
      </c>
      <c r="C7" s="107" t="s">
        <v>66</v>
      </c>
      <c r="D7" s="107" t="s">
        <v>78</v>
      </c>
      <c r="E7" s="101">
        <v>80.8</v>
      </c>
      <c r="F7" s="113">
        <v>25</v>
      </c>
      <c r="G7" s="107" t="s">
        <v>73</v>
      </c>
      <c r="H7" s="112">
        <f t="shared" ref="H7:H62" si="0">SUM(E7*F7)</f>
        <v>2020</v>
      </c>
      <c r="I7" s="69"/>
      <c r="J7" s="69"/>
      <c r="K7" s="69"/>
      <c r="L7" s="69"/>
      <c r="M7" s="69"/>
      <c r="N7" s="69"/>
    </row>
    <row r="8" spans="1:14" x14ac:dyDescent="0.25">
      <c r="A8" s="104" t="s">
        <v>122</v>
      </c>
      <c r="B8" s="104" t="s">
        <v>125</v>
      </c>
      <c r="C8" s="105" t="s">
        <v>100</v>
      </c>
      <c r="D8" s="105" t="s">
        <v>78</v>
      </c>
      <c r="E8" s="101">
        <v>40.200000000000003</v>
      </c>
      <c r="F8" s="111">
        <v>25</v>
      </c>
      <c r="G8" s="105" t="s">
        <v>73</v>
      </c>
      <c r="H8" s="112">
        <f t="shared" si="0"/>
        <v>1005.0000000000001</v>
      </c>
      <c r="I8" s="69"/>
      <c r="J8" s="69"/>
      <c r="K8" s="69"/>
      <c r="L8" s="69"/>
      <c r="M8" s="69"/>
      <c r="N8" s="69"/>
    </row>
    <row r="9" spans="1:14" x14ac:dyDescent="0.25">
      <c r="A9" s="106" t="s">
        <v>122</v>
      </c>
      <c r="B9" s="106" t="s">
        <v>126</v>
      </c>
      <c r="C9" s="107" t="s">
        <v>100</v>
      </c>
      <c r="D9" s="107" t="s">
        <v>78</v>
      </c>
      <c r="E9" s="101">
        <v>90.5</v>
      </c>
      <c r="F9" s="113">
        <v>25</v>
      </c>
      <c r="G9" s="107" t="s">
        <v>73</v>
      </c>
      <c r="H9" s="112">
        <f t="shared" si="0"/>
        <v>2262.5</v>
      </c>
      <c r="I9" s="69"/>
      <c r="J9" s="69"/>
      <c r="K9" s="69"/>
      <c r="L9" s="69"/>
      <c r="M9" s="69"/>
      <c r="N9" s="69"/>
    </row>
    <row r="10" spans="1:14" x14ac:dyDescent="0.25">
      <c r="A10" s="104" t="s">
        <v>122</v>
      </c>
      <c r="B10" s="104" t="s">
        <v>127</v>
      </c>
      <c r="C10" s="105" t="s">
        <v>100</v>
      </c>
      <c r="D10" s="105" t="s">
        <v>78</v>
      </c>
      <c r="E10" s="101">
        <v>44.8</v>
      </c>
      <c r="F10" s="111">
        <v>25</v>
      </c>
      <c r="G10" s="105" t="s">
        <v>73</v>
      </c>
      <c r="H10" s="112">
        <f t="shared" si="0"/>
        <v>1120</v>
      </c>
      <c r="I10" s="69"/>
      <c r="J10" s="69"/>
      <c r="K10" s="69"/>
      <c r="L10" s="69"/>
      <c r="M10" s="69"/>
      <c r="N10" s="69"/>
    </row>
    <row r="11" spans="1:14" x14ac:dyDescent="0.25">
      <c r="A11" s="106" t="s">
        <v>122</v>
      </c>
      <c r="B11" s="106" t="s">
        <v>128</v>
      </c>
      <c r="C11" s="107" t="s">
        <v>65</v>
      </c>
      <c r="D11" s="107" t="s">
        <v>78</v>
      </c>
      <c r="E11" s="101">
        <v>1470</v>
      </c>
      <c r="F11" s="113">
        <v>25</v>
      </c>
      <c r="G11" s="107" t="s">
        <v>73</v>
      </c>
      <c r="H11" s="112">
        <f t="shared" si="0"/>
        <v>36750</v>
      </c>
      <c r="I11" s="69"/>
      <c r="J11" s="69"/>
      <c r="K11" s="69"/>
      <c r="L11" s="69"/>
      <c r="M11" s="69"/>
      <c r="N11" s="69"/>
    </row>
    <row r="12" spans="1:14" x14ac:dyDescent="0.25">
      <c r="A12" s="108" t="s">
        <v>122</v>
      </c>
      <c r="B12" s="108" t="s">
        <v>129</v>
      </c>
      <c r="C12" s="109" t="s">
        <v>180</v>
      </c>
      <c r="D12" s="109" t="s">
        <v>78</v>
      </c>
      <c r="E12" s="115">
        <v>0</v>
      </c>
      <c r="F12" s="114">
        <v>25</v>
      </c>
      <c r="G12" s="109" t="s">
        <v>73</v>
      </c>
      <c r="H12" s="115">
        <f t="shared" si="0"/>
        <v>0</v>
      </c>
      <c r="I12" s="69"/>
      <c r="J12" s="69"/>
      <c r="K12" s="69"/>
      <c r="L12" s="69"/>
      <c r="M12" s="69"/>
      <c r="N12" s="69"/>
    </row>
    <row r="13" spans="1:14" x14ac:dyDescent="0.25">
      <c r="A13" s="106" t="s">
        <v>122</v>
      </c>
      <c r="B13" s="106" t="s">
        <v>130</v>
      </c>
      <c r="C13" s="107" t="s">
        <v>180</v>
      </c>
      <c r="D13" s="107" t="s">
        <v>237</v>
      </c>
      <c r="E13" s="101">
        <v>26.2</v>
      </c>
      <c r="F13" s="113">
        <v>25</v>
      </c>
      <c r="G13" s="107" t="s">
        <v>75</v>
      </c>
      <c r="H13" s="112">
        <f t="shared" si="0"/>
        <v>655</v>
      </c>
      <c r="I13" s="69"/>
      <c r="J13" s="69"/>
      <c r="K13" s="69"/>
      <c r="L13" s="69"/>
      <c r="M13" s="69"/>
      <c r="N13" s="69"/>
    </row>
    <row r="14" spans="1:14" x14ac:dyDescent="0.25">
      <c r="A14" s="104" t="s">
        <v>122</v>
      </c>
      <c r="B14" s="104" t="s">
        <v>131</v>
      </c>
      <c r="C14" s="105" t="s">
        <v>100</v>
      </c>
      <c r="D14" s="105" t="s">
        <v>78</v>
      </c>
      <c r="E14" s="101">
        <v>28.8</v>
      </c>
      <c r="F14" s="111">
        <v>25</v>
      </c>
      <c r="G14" s="105" t="s">
        <v>73</v>
      </c>
      <c r="H14" s="112">
        <f t="shared" si="0"/>
        <v>720</v>
      </c>
      <c r="I14" s="69"/>
      <c r="J14" s="69"/>
      <c r="K14" s="69"/>
      <c r="L14" s="69"/>
      <c r="M14" s="69"/>
      <c r="N14" s="69"/>
    </row>
    <row r="15" spans="1:14" x14ac:dyDescent="0.25">
      <c r="A15" s="106" t="s">
        <v>122</v>
      </c>
      <c r="B15" s="106" t="s">
        <v>132</v>
      </c>
      <c r="C15" s="107" t="s">
        <v>100</v>
      </c>
      <c r="D15" s="107" t="s">
        <v>78</v>
      </c>
      <c r="E15" s="101">
        <v>12.6</v>
      </c>
      <c r="F15" s="113">
        <v>25</v>
      </c>
      <c r="G15" s="107" t="s">
        <v>74</v>
      </c>
      <c r="H15" s="112">
        <f t="shared" si="0"/>
        <v>315</v>
      </c>
      <c r="I15" s="69"/>
      <c r="J15" s="69"/>
      <c r="K15" s="69"/>
      <c r="L15" s="69"/>
      <c r="M15" s="69"/>
      <c r="N15" s="69"/>
    </row>
    <row r="16" spans="1:14" x14ac:dyDescent="0.25">
      <c r="A16" s="104" t="s">
        <v>122</v>
      </c>
      <c r="B16" s="104" t="s">
        <v>133</v>
      </c>
      <c r="C16" s="105" t="s">
        <v>67</v>
      </c>
      <c r="D16" s="105" t="s">
        <v>237</v>
      </c>
      <c r="E16" s="101">
        <v>5.4</v>
      </c>
      <c r="F16" s="111">
        <v>25</v>
      </c>
      <c r="G16" s="105" t="s">
        <v>75</v>
      </c>
      <c r="H16" s="112">
        <f t="shared" si="0"/>
        <v>135</v>
      </c>
      <c r="I16" s="69"/>
      <c r="J16" s="69"/>
      <c r="K16" s="69"/>
      <c r="L16" s="69"/>
      <c r="M16" s="69"/>
      <c r="N16" s="69"/>
    </row>
    <row r="17" spans="1:14" x14ac:dyDescent="0.25">
      <c r="A17" s="106" t="s">
        <v>122</v>
      </c>
      <c r="B17" s="106" t="s">
        <v>134</v>
      </c>
      <c r="C17" s="107" t="s">
        <v>67</v>
      </c>
      <c r="D17" s="107" t="s">
        <v>78</v>
      </c>
      <c r="E17" s="101">
        <v>36.799999999999997</v>
      </c>
      <c r="F17" s="113">
        <v>25</v>
      </c>
      <c r="G17" s="107" t="s">
        <v>73</v>
      </c>
      <c r="H17" s="112">
        <f t="shared" si="0"/>
        <v>919.99999999999989</v>
      </c>
      <c r="I17" s="69"/>
      <c r="J17" s="69"/>
      <c r="K17" s="69"/>
      <c r="L17" s="69"/>
      <c r="M17" s="69"/>
      <c r="N17" s="69"/>
    </row>
    <row r="18" spans="1:14" x14ac:dyDescent="0.25">
      <c r="A18" s="104" t="s">
        <v>122</v>
      </c>
      <c r="B18" s="104" t="s">
        <v>135</v>
      </c>
      <c r="C18" s="105" t="s">
        <v>67</v>
      </c>
      <c r="D18" s="105" t="s">
        <v>78</v>
      </c>
      <c r="E18" s="101">
        <v>36.799999999999997</v>
      </c>
      <c r="F18" s="111">
        <v>275</v>
      </c>
      <c r="G18" s="105" t="s">
        <v>73</v>
      </c>
      <c r="H18" s="112">
        <f t="shared" si="0"/>
        <v>10120</v>
      </c>
      <c r="I18" s="69"/>
      <c r="J18" s="69"/>
      <c r="K18" s="69"/>
      <c r="L18" s="69"/>
      <c r="M18" s="69"/>
      <c r="N18" s="69"/>
    </row>
    <row r="19" spans="1:14" x14ac:dyDescent="0.25">
      <c r="A19" s="106" t="s">
        <v>122</v>
      </c>
      <c r="B19" s="106" t="s">
        <v>136</v>
      </c>
      <c r="C19" s="107" t="s">
        <v>65</v>
      </c>
      <c r="D19" s="107" t="s">
        <v>78</v>
      </c>
      <c r="E19" s="101">
        <v>240</v>
      </c>
      <c r="F19" s="113">
        <v>40</v>
      </c>
      <c r="G19" s="107" t="s">
        <v>73</v>
      </c>
      <c r="H19" s="112">
        <f t="shared" si="0"/>
        <v>9600</v>
      </c>
      <c r="I19" s="69"/>
      <c r="J19" s="69"/>
      <c r="K19" s="69"/>
      <c r="L19" s="69"/>
      <c r="M19" s="69"/>
      <c r="N19" s="69"/>
    </row>
    <row r="20" spans="1:14" x14ac:dyDescent="0.25">
      <c r="A20" s="104" t="s">
        <v>122</v>
      </c>
      <c r="B20" s="104" t="s">
        <v>137</v>
      </c>
      <c r="C20" s="105" t="s">
        <v>67</v>
      </c>
      <c r="D20" s="105" t="s">
        <v>78</v>
      </c>
      <c r="E20" s="101">
        <v>42.7</v>
      </c>
      <c r="F20" s="111">
        <v>25</v>
      </c>
      <c r="G20" s="105" t="s">
        <v>73</v>
      </c>
      <c r="H20" s="112">
        <f t="shared" si="0"/>
        <v>1067.5</v>
      </c>
      <c r="I20" s="69"/>
      <c r="J20" s="69"/>
      <c r="K20" s="69"/>
      <c r="L20" s="69"/>
      <c r="M20" s="69"/>
      <c r="N20" s="69"/>
    </row>
    <row r="21" spans="1:14" x14ac:dyDescent="0.25">
      <c r="A21" s="106" t="s">
        <v>122</v>
      </c>
      <c r="B21" s="106" t="s">
        <v>138</v>
      </c>
      <c r="C21" s="107" t="s">
        <v>67</v>
      </c>
      <c r="D21" s="107" t="s">
        <v>78</v>
      </c>
      <c r="E21" s="101">
        <v>30</v>
      </c>
      <c r="F21" s="113">
        <v>25</v>
      </c>
      <c r="G21" s="107" t="s">
        <v>73</v>
      </c>
      <c r="H21" s="112">
        <f t="shared" si="0"/>
        <v>750</v>
      </c>
      <c r="I21" s="69"/>
      <c r="J21" s="69"/>
      <c r="K21" s="69"/>
      <c r="L21" s="69"/>
      <c r="M21" s="69"/>
      <c r="N21" s="69"/>
    </row>
    <row r="22" spans="1:14" x14ac:dyDescent="0.25">
      <c r="A22" s="104" t="s">
        <v>122</v>
      </c>
      <c r="B22" s="104" t="s">
        <v>139</v>
      </c>
      <c r="C22" s="105" t="s">
        <v>67</v>
      </c>
      <c r="D22" s="105" t="s">
        <v>237</v>
      </c>
      <c r="E22" s="101">
        <v>2.7</v>
      </c>
      <c r="F22" s="111">
        <v>4500</v>
      </c>
      <c r="G22" s="105" t="s">
        <v>75</v>
      </c>
      <c r="H22" s="112">
        <f t="shared" si="0"/>
        <v>12150</v>
      </c>
      <c r="I22" s="69"/>
      <c r="J22" s="69"/>
      <c r="K22" s="69"/>
      <c r="L22" s="69"/>
      <c r="M22" s="69"/>
      <c r="N22" s="69"/>
    </row>
    <row r="23" spans="1:14" x14ac:dyDescent="0.25">
      <c r="A23" s="106" t="s">
        <v>122</v>
      </c>
      <c r="B23" s="106" t="s">
        <v>140</v>
      </c>
      <c r="C23" s="107" t="s">
        <v>67</v>
      </c>
      <c r="D23" s="107" t="s">
        <v>78</v>
      </c>
      <c r="E23" s="101">
        <v>33.1</v>
      </c>
      <c r="F23" s="113">
        <v>25</v>
      </c>
      <c r="G23" s="107" t="s">
        <v>73</v>
      </c>
      <c r="H23" s="112">
        <f t="shared" si="0"/>
        <v>827.5</v>
      </c>
      <c r="I23" s="69"/>
      <c r="J23" s="69"/>
      <c r="K23" s="69"/>
      <c r="L23" s="69"/>
      <c r="M23" s="69"/>
      <c r="N23" s="69"/>
    </row>
    <row r="24" spans="1:14" x14ac:dyDescent="0.25">
      <c r="A24" s="104" t="s">
        <v>122</v>
      </c>
      <c r="B24" s="104" t="s">
        <v>141</v>
      </c>
      <c r="C24" s="105" t="s">
        <v>181</v>
      </c>
      <c r="D24" s="105" t="s">
        <v>237</v>
      </c>
      <c r="E24" s="101">
        <v>193.8</v>
      </c>
      <c r="F24" s="111">
        <v>25</v>
      </c>
      <c r="G24" s="105" t="s">
        <v>75</v>
      </c>
      <c r="H24" s="112">
        <f t="shared" si="0"/>
        <v>4845</v>
      </c>
      <c r="I24" s="69"/>
      <c r="J24" s="69"/>
      <c r="K24" s="69"/>
      <c r="L24" s="69"/>
      <c r="M24" s="69"/>
      <c r="N24" s="69"/>
    </row>
    <row r="25" spans="1:14" x14ac:dyDescent="0.25">
      <c r="A25" s="106" t="s">
        <v>122</v>
      </c>
      <c r="B25" s="106" t="s">
        <v>142</v>
      </c>
      <c r="C25" s="107" t="s">
        <v>181</v>
      </c>
      <c r="D25" s="107" t="s">
        <v>78</v>
      </c>
      <c r="E25" s="101">
        <v>193.8</v>
      </c>
      <c r="F25" s="113">
        <v>25</v>
      </c>
      <c r="G25" s="107" t="s">
        <v>183</v>
      </c>
      <c r="H25" s="112">
        <f t="shared" si="0"/>
        <v>4845</v>
      </c>
      <c r="I25" s="69"/>
      <c r="J25" s="69"/>
      <c r="K25" s="69"/>
      <c r="L25" s="69"/>
      <c r="M25" s="69"/>
      <c r="N25" s="69"/>
    </row>
    <row r="26" spans="1:14" x14ac:dyDescent="0.25">
      <c r="A26" s="104" t="s">
        <v>122</v>
      </c>
      <c r="B26" s="104" t="s">
        <v>143</v>
      </c>
      <c r="C26" s="105" t="s">
        <v>181</v>
      </c>
      <c r="D26" s="105" t="s">
        <v>78</v>
      </c>
      <c r="E26" s="101">
        <v>27.66</v>
      </c>
      <c r="F26" s="111">
        <v>25</v>
      </c>
      <c r="G26" s="105" t="s">
        <v>184</v>
      </c>
      <c r="H26" s="112">
        <f t="shared" si="0"/>
        <v>691.5</v>
      </c>
      <c r="I26" s="69"/>
      <c r="J26" s="69"/>
      <c r="K26" s="69"/>
      <c r="L26" s="69"/>
      <c r="M26" s="69"/>
      <c r="N26" s="69"/>
    </row>
    <row r="27" spans="1:14" x14ac:dyDescent="0.25">
      <c r="A27" s="106" t="s">
        <v>122</v>
      </c>
      <c r="B27" s="106" t="s">
        <v>144</v>
      </c>
      <c r="C27" s="107" t="s">
        <v>65</v>
      </c>
      <c r="D27" s="107" t="s">
        <v>78</v>
      </c>
      <c r="E27" s="101">
        <v>2605.5100000000002</v>
      </c>
      <c r="F27" s="113">
        <v>5</v>
      </c>
      <c r="G27" s="107" t="s">
        <v>73</v>
      </c>
      <c r="H27" s="112">
        <f t="shared" si="0"/>
        <v>13027.550000000001</v>
      </c>
      <c r="I27" s="69"/>
      <c r="J27" s="69"/>
      <c r="K27" s="69"/>
      <c r="L27" s="69"/>
      <c r="M27" s="69"/>
      <c r="N27" s="69"/>
    </row>
    <row r="28" spans="1:14" x14ac:dyDescent="0.25">
      <c r="A28" s="104" t="s">
        <v>122</v>
      </c>
      <c r="B28" s="104" t="s">
        <v>145</v>
      </c>
      <c r="C28" s="105" t="s">
        <v>65</v>
      </c>
      <c r="D28" s="105" t="s">
        <v>78</v>
      </c>
      <c r="E28" s="101">
        <v>102.5</v>
      </c>
      <c r="F28" s="111">
        <v>2000</v>
      </c>
      <c r="G28" s="105" t="s">
        <v>73</v>
      </c>
      <c r="H28" s="112">
        <f t="shared" si="0"/>
        <v>205000</v>
      </c>
      <c r="I28" s="69"/>
      <c r="J28" s="69"/>
      <c r="K28" s="69"/>
      <c r="L28" s="69"/>
      <c r="M28" s="69"/>
      <c r="N28" s="69"/>
    </row>
    <row r="29" spans="1:14" x14ac:dyDescent="0.25">
      <c r="A29" s="106" t="s">
        <v>122</v>
      </c>
      <c r="B29" s="106" t="s">
        <v>146</v>
      </c>
      <c r="C29" s="107" t="s">
        <v>65</v>
      </c>
      <c r="D29" s="107" t="s">
        <v>237</v>
      </c>
      <c r="E29" s="101">
        <v>2.5499999999999998</v>
      </c>
      <c r="F29" s="113">
        <v>25</v>
      </c>
      <c r="G29" s="107" t="s">
        <v>75</v>
      </c>
      <c r="H29" s="112">
        <f t="shared" si="0"/>
        <v>63.749999999999993</v>
      </c>
      <c r="I29" s="69"/>
      <c r="J29" s="69"/>
      <c r="K29" s="69"/>
      <c r="L29" s="69"/>
      <c r="M29" s="69"/>
      <c r="N29" s="69"/>
    </row>
    <row r="30" spans="1:14" x14ac:dyDescent="0.25">
      <c r="A30" s="104" t="s">
        <v>122</v>
      </c>
      <c r="B30" s="104" t="s">
        <v>147</v>
      </c>
      <c r="C30" s="105" t="s">
        <v>65</v>
      </c>
      <c r="D30" s="105" t="s">
        <v>78</v>
      </c>
      <c r="E30" s="101">
        <v>33.619999999999997</v>
      </c>
      <c r="F30" s="111">
        <v>25</v>
      </c>
      <c r="G30" s="105" t="s">
        <v>73</v>
      </c>
      <c r="H30" s="112">
        <f t="shared" si="0"/>
        <v>840.49999999999989</v>
      </c>
      <c r="I30" s="69"/>
      <c r="J30" s="69"/>
      <c r="K30" s="69"/>
      <c r="L30" s="69"/>
      <c r="M30" s="69"/>
      <c r="N30" s="69"/>
    </row>
    <row r="31" spans="1:14" x14ac:dyDescent="0.25">
      <c r="A31" s="106" t="s">
        <v>122</v>
      </c>
      <c r="B31" s="106" t="s">
        <v>148</v>
      </c>
      <c r="C31" s="107" t="s">
        <v>65</v>
      </c>
      <c r="D31" s="107" t="s">
        <v>78</v>
      </c>
      <c r="E31" s="101">
        <v>126</v>
      </c>
      <c r="F31" s="113">
        <v>25</v>
      </c>
      <c r="G31" s="107" t="s">
        <v>73</v>
      </c>
      <c r="H31" s="112">
        <f t="shared" si="0"/>
        <v>3150</v>
      </c>
      <c r="I31" s="69"/>
      <c r="J31" s="69"/>
      <c r="K31" s="69"/>
      <c r="L31" s="69"/>
      <c r="M31" s="69"/>
      <c r="N31" s="69"/>
    </row>
    <row r="32" spans="1:14" x14ac:dyDescent="0.25">
      <c r="A32" s="104" t="s">
        <v>122</v>
      </c>
      <c r="B32" s="104" t="s">
        <v>149</v>
      </c>
      <c r="C32" s="105" t="s">
        <v>65</v>
      </c>
      <c r="D32" s="105" t="s">
        <v>78</v>
      </c>
      <c r="E32" s="101">
        <v>45</v>
      </c>
      <c r="F32" s="111">
        <v>200</v>
      </c>
      <c r="G32" s="105" t="s">
        <v>73</v>
      </c>
      <c r="H32" s="112">
        <f t="shared" si="0"/>
        <v>9000</v>
      </c>
      <c r="I32" s="69"/>
      <c r="J32" s="69"/>
      <c r="K32" s="69"/>
      <c r="L32" s="69"/>
      <c r="M32" s="69"/>
      <c r="N32" s="69"/>
    </row>
    <row r="33" spans="1:14" x14ac:dyDescent="0.25">
      <c r="A33" s="106" t="s">
        <v>122</v>
      </c>
      <c r="B33" s="106" t="s">
        <v>150</v>
      </c>
      <c r="C33" s="107" t="s">
        <v>65</v>
      </c>
      <c r="D33" s="107" t="s">
        <v>78</v>
      </c>
      <c r="E33" s="101">
        <v>41.31</v>
      </c>
      <c r="F33" s="113">
        <v>25</v>
      </c>
      <c r="G33" s="107" t="s">
        <v>73</v>
      </c>
      <c r="H33" s="112">
        <f t="shared" si="0"/>
        <v>1032.75</v>
      </c>
      <c r="I33" s="69"/>
      <c r="J33" s="69"/>
      <c r="K33" s="69"/>
      <c r="L33" s="69"/>
      <c r="M33" s="69"/>
      <c r="N33" s="69"/>
    </row>
    <row r="34" spans="1:14" x14ac:dyDescent="0.25">
      <c r="A34" s="104" t="s">
        <v>122</v>
      </c>
      <c r="B34" s="104" t="s">
        <v>151</v>
      </c>
      <c r="C34" s="105" t="s">
        <v>67</v>
      </c>
      <c r="D34" s="105" t="s">
        <v>78</v>
      </c>
      <c r="E34" s="101">
        <v>31.7</v>
      </c>
      <c r="F34" s="111">
        <v>25</v>
      </c>
      <c r="G34" s="105" t="s">
        <v>73</v>
      </c>
      <c r="H34" s="112">
        <f t="shared" si="0"/>
        <v>792.5</v>
      </c>
      <c r="I34" s="69"/>
      <c r="J34" s="69"/>
      <c r="K34" s="69"/>
      <c r="L34" s="69"/>
      <c r="M34" s="69"/>
      <c r="N34" s="69"/>
    </row>
    <row r="35" spans="1:14" x14ac:dyDescent="0.25">
      <c r="A35" s="106" t="s">
        <v>122</v>
      </c>
      <c r="B35" s="106" t="s">
        <v>152</v>
      </c>
      <c r="C35" s="107" t="s">
        <v>65</v>
      </c>
      <c r="D35" s="107" t="s">
        <v>78</v>
      </c>
      <c r="E35" s="101">
        <v>70.7</v>
      </c>
      <c r="F35" s="113">
        <v>25</v>
      </c>
      <c r="G35" s="107" t="s">
        <v>73</v>
      </c>
      <c r="H35" s="112">
        <f t="shared" si="0"/>
        <v>1767.5</v>
      </c>
      <c r="I35" s="69"/>
      <c r="J35" s="69"/>
      <c r="K35" s="69"/>
      <c r="L35" s="69"/>
      <c r="M35" s="69"/>
      <c r="N35" s="69"/>
    </row>
    <row r="36" spans="1:14" x14ac:dyDescent="0.25">
      <c r="A36" s="104" t="s">
        <v>122</v>
      </c>
      <c r="B36" s="104" t="s">
        <v>153</v>
      </c>
      <c r="C36" s="105" t="s">
        <v>100</v>
      </c>
      <c r="D36" s="105" t="s">
        <v>78</v>
      </c>
      <c r="E36" s="101">
        <v>28.7</v>
      </c>
      <c r="F36" s="111">
        <v>150</v>
      </c>
      <c r="G36" s="105" t="s">
        <v>73</v>
      </c>
      <c r="H36" s="112">
        <f t="shared" si="0"/>
        <v>4305</v>
      </c>
      <c r="I36" s="69"/>
      <c r="J36" s="69"/>
      <c r="K36" s="69"/>
      <c r="L36" s="69"/>
      <c r="M36" s="69"/>
      <c r="N36" s="69"/>
    </row>
    <row r="37" spans="1:14" x14ac:dyDescent="0.25">
      <c r="A37" s="106" t="s">
        <v>122</v>
      </c>
      <c r="B37" s="106" t="s">
        <v>154</v>
      </c>
      <c r="C37" s="107" t="s">
        <v>91</v>
      </c>
      <c r="D37" s="107" t="s">
        <v>78</v>
      </c>
      <c r="E37" s="101">
        <v>40.799999999999997</v>
      </c>
      <c r="F37" s="113">
        <v>25</v>
      </c>
      <c r="G37" s="107" t="s">
        <v>73</v>
      </c>
      <c r="H37" s="112">
        <f t="shared" si="0"/>
        <v>1019.9999999999999</v>
      </c>
      <c r="I37" s="69"/>
      <c r="J37" s="69"/>
      <c r="K37" s="69"/>
      <c r="L37" s="69"/>
      <c r="M37" s="69"/>
      <c r="N37" s="69"/>
    </row>
    <row r="38" spans="1:14" x14ac:dyDescent="0.25">
      <c r="A38" s="104" t="s">
        <v>122</v>
      </c>
      <c r="B38" s="104" t="s">
        <v>155</v>
      </c>
      <c r="C38" s="105" t="s">
        <v>65</v>
      </c>
      <c r="D38" s="105" t="s">
        <v>78</v>
      </c>
      <c r="E38" s="101">
        <v>52</v>
      </c>
      <c r="F38" s="111">
        <v>25</v>
      </c>
      <c r="G38" s="105" t="s">
        <v>73</v>
      </c>
      <c r="H38" s="112">
        <f t="shared" si="0"/>
        <v>1300</v>
      </c>
      <c r="I38" s="69"/>
      <c r="J38" s="69"/>
      <c r="K38" s="69"/>
      <c r="L38" s="69"/>
      <c r="M38" s="69"/>
      <c r="N38" s="69"/>
    </row>
    <row r="39" spans="1:14" x14ac:dyDescent="0.25">
      <c r="A39" s="106" t="s">
        <v>122</v>
      </c>
      <c r="B39" s="106" t="s">
        <v>156</v>
      </c>
      <c r="C39" s="107" t="s">
        <v>65</v>
      </c>
      <c r="D39" s="107" t="s">
        <v>237</v>
      </c>
      <c r="E39" s="101">
        <v>5.6</v>
      </c>
      <c r="F39" s="113">
        <v>25</v>
      </c>
      <c r="G39" s="107" t="s">
        <v>75</v>
      </c>
      <c r="H39" s="112">
        <f t="shared" si="0"/>
        <v>140</v>
      </c>
      <c r="I39" s="69"/>
      <c r="J39" s="69"/>
      <c r="K39" s="69"/>
      <c r="L39" s="69"/>
      <c r="M39" s="69"/>
      <c r="N39" s="69"/>
    </row>
    <row r="40" spans="1:14" x14ac:dyDescent="0.25">
      <c r="A40" s="104" t="s">
        <v>122</v>
      </c>
      <c r="B40" s="104" t="s">
        <v>157</v>
      </c>
      <c r="C40" s="105" t="s">
        <v>65</v>
      </c>
      <c r="D40" s="105" t="s">
        <v>78</v>
      </c>
      <c r="E40" s="101">
        <v>2637.94</v>
      </c>
      <c r="F40" s="111">
        <v>25</v>
      </c>
      <c r="G40" s="105" t="s">
        <v>73</v>
      </c>
      <c r="H40" s="112">
        <f t="shared" si="0"/>
        <v>65948.5</v>
      </c>
      <c r="I40" s="69"/>
      <c r="J40" s="69"/>
      <c r="K40" s="69"/>
      <c r="L40" s="69"/>
      <c r="M40" s="69"/>
      <c r="N40" s="69"/>
    </row>
    <row r="41" spans="1:14" x14ac:dyDescent="0.25">
      <c r="A41" s="106" t="s">
        <v>122</v>
      </c>
      <c r="B41" s="106" t="s">
        <v>158</v>
      </c>
      <c r="C41" s="107" t="s">
        <v>67</v>
      </c>
      <c r="D41" s="107" t="s">
        <v>78</v>
      </c>
      <c r="E41" s="101">
        <v>23</v>
      </c>
      <c r="F41" s="113">
        <v>25</v>
      </c>
      <c r="G41" s="107" t="s">
        <v>73</v>
      </c>
      <c r="H41" s="112">
        <f t="shared" si="0"/>
        <v>575</v>
      </c>
      <c r="I41" s="69"/>
      <c r="J41" s="69"/>
      <c r="K41" s="69"/>
      <c r="L41" s="69"/>
      <c r="M41" s="69"/>
      <c r="N41" s="69"/>
    </row>
    <row r="42" spans="1:14" x14ac:dyDescent="0.25">
      <c r="A42" s="104" t="s">
        <v>122</v>
      </c>
      <c r="B42" s="104" t="s">
        <v>159</v>
      </c>
      <c r="C42" s="105" t="s">
        <v>67</v>
      </c>
      <c r="D42" s="105" t="s">
        <v>237</v>
      </c>
      <c r="E42" s="101">
        <v>2</v>
      </c>
      <c r="F42" s="111">
        <v>25</v>
      </c>
      <c r="G42" s="105" t="s">
        <v>75</v>
      </c>
      <c r="H42" s="112">
        <f t="shared" si="0"/>
        <v>50</v>
      </c>
      <c r="I42" s="69"/>
      <c r="J42" s="69"/>
      <c r="K42" s="69"/>
      <c r="L42" s="69"/>
      <c r="M42" s="69"/>
      <c r="N42" s="69"/>
    </row>
    <row r="43" spans="1:14" x14ac:dyDescent="0.25">
      <c r="A43" s="106" t="s">
        <v>122</v>
      </c>
      <c r="B43" s="106" t="s">
        <v>160</v>
      </c>
      <c r="C43" s="107" t="s">
        <v>67</v>
      </c>
      <c r="D43" s="107" t="s">
        <v>237</v>
      </c>
      <c r="E43" s="101">
        <v>1.4</v>
      </c>
      <c r="F43" s="113">
        <v>25</v>
      </c>
      <c r="G43" s="107" t="s">
        <v>75</v>
      </c>
      <c r="H43" s="112">
        <f t="shared" si="0"/>
        <v>35</v>
      </c>
      <c r="I43" s="69"/>
      <c r="J43" s="69"/>
      <c r="K43" s="69"/>
      <c r="L43" s="69"/>
      <c r="M43" s="69"/>
      <c r="N43" s="69"/>
    </row>
    <row r="44" spans="1:14" x14ac:dyDescent="0.25">
      <c r="A44" s="104" t="s">
        <v>122</v>
      </c>
      <c r="B44" s="104" t="s">
        <v>161</v>
      </c>
      <c r="C44" s="105" t="s">
        <v>65</v>
      </c>
      <c r="D44" s="105" t="s">
        <v>78</v>
      </c>
      <c r="E44" s="101">
        <v>48.25</v>
      </c>
      <c r="F44" s="111">
        <v>2000</v>
      </c>
      <c r="G44" s="105" t="s">
        <v>184</v>
      </c>
      <c r="H44" s="112">
        <f t="shared" si="0"/>
        <v>96500</v>
      </c>
      <c r="I44" s="69"/>
      <c r="J44" s="69"/>
      <c r="K44" s="69"/>
      <c r="L44" s="69"/>
      <c r="M44" s="69"/>
      <c r="N44" s="69"/>
    </row>
    <row r="45" spans="1:14" x14ac:dyDescent="0.25">
      <c r="A45" s="106" t="s">
        <v>122</v>
      </c>
      <c r="B45" s="106" t="s">
        <v>162</v>
      </c>
      <c r="C45" s="107" t="s">
        <v>65</v>
      </c>
      <c r="D45" s="107" t="s">
        <v>78</v>
      </c>
      <c r="E45" s="101">
        <v>126.88</v>
      </c>
      <c r="F45" s="113">
        <v>550</v>
      </c>
      <c r="G45" s="107" t="s">
        <v>73</v>
      </c>
      <c r="H45" s="112">
        <f t="shared" si="0"/>
        <v>69784</v>
      </c>
      <c r="I45" s="69"/>
      <c r="J45" s="69"/>
      <c r="K45" s="69"/>
      <c r="L45" s="69"/>
      <c r="M45" s="69"/>
      <c r="N45" s="69"/>
    </row>
    <row r="46" spans="1:14" x14ac:dyDescent="0.25">
      <c r="A46" s="104" t="s">
        <v>122</v>
      </c>
      <c r="B46" s="104" t="s">
        <v>163</v>
      </c>
      <c r="C46" s="105" t="s">
        <v>65</v>
      </c>
      <c r="D46" s="105" t="s">
        <v>237</v>
      </c>
      <c r="E46" s="101">
        <v>4.3</v>
      </c>
      <c r="F46" s="111">
        <v>25</v>
      </c>
      <c r="G46" s="105" t="s">
        <v>75</v>
      </c>
      <c r="H46" s="112">
        <f t="shared" si="0"/>
        <v>107.5</v>
      </c>
      <c r="I46" s="69"/>
      <c r="J46" s="69"/>
      <c r="K46" s="69"/>
      <c r="L46" s="69"/>
      <c r="M46" s="69"/>
      <c r="N46" s="69"/>
    </row>
    <row r="47" spans="1:14" x14ac:dyDescent="0.25">
      <c r="A47" s="106" t="s">
        <v>122</v>
      </c>
      <c r="B47" s="106" t="s">
        <v>164</v>
      </c>
      <c r="C47" s="107" t="s">
        <v>65</v>
      </c>
      <c r="D47" s="107" t="s">
        <v>237</v>
      </c>
      <c r="E47" s="101">
        <v>5.3</v>
      </c>
      <c r="F47" s="113">
        <v>25</v>
      </c>
      <c r="G47" s="107" t="s">
        <v>75</v>
      </c>
      <c r="H47" s="112">
        <f t="shared" si="0"/>
        <v>132.5</v>
      </c>
      <c r="I47" s="69"/>
      <c r="J47" s="69"/>
      <c r="K47" s="69"/>
      <c r="L47" s="69"/>
      <c r="M47" s="69"/>
      <c r="N47" s="69"/>
    </row>
    <row r="48" spans="1:14" x14ac:dyDescent="0.25">
      <c r="A48" s="104" t="s">
        <v>122</v>
      </c>
      <c r="B48" s="104" t="s">
        <v>165</v>
      </c>
      <c r="C48" s="105" t="s">
        <v>182</v>
      </c>
      <c r="D48" s="105" t="s">
        <v>237</v>
      </c>
      <c r="E48" s="101">
        <v>20</v>
      </c>
      <c r="F48" s="111">
        <v>25</v>
      </c>
      <c r="G48" s="105" t="s">
        <v>75</v>
      </c>
      <c r="H48" s="112">
        <f t="shared" si="0"/>
        <v>500</v>
      </c>
      <c r="I48" s="69"/>
      <c r="J48" s="69"/>
      <c r="K48" s="69"/>
      <c r="L48" s="69"/>
      <c r="M48" s="69"/>
      <c r="N48" s="69"/>
    </row>
    <row r="49" spans="1:14" x14ac:dyDescent="0.25">
      <c r="A49" s="106" t="s">
        <v>122</v>
      </c>
      <c r="B49" s="106" t="s">
        <v>166</v>
      </c>
      <c r="C49" s="107" t="s">
        <v>65</v>
      </c>
      <c r="D49" s="107" t="s">
        <v>237</v>
      </c>
      <c r="E49" s="101">
        <v>3.3</v>
      </c>
      <c r="F49" s="113">
        <v>25</v>
      </c>
      <c r="G49" s="107" t="s">
        <v>75</v>
      </c>
      <c r="H49" s="112">
        <f t="shared" si="0"/>
        <v>82.5</v>
      </c>
      <c r="I49" s="69"/>
      <c r="J49" s="69"/>
      <c r="K49" s="69"/>
      <c r="L49" s="69"/>
      <c r="M49" s="69"/>
      <c r="N49" s="69"/>
    </row>
    <row r="50" spans="1:14" x14ac:dyDescent="0.25">
      <c r="A50" s="104" t="s">
        <v>122</v>
      </c>
      <c r="B50" s="104" t="s">
        <v>167</v>
      </c>
      <c r="C50" s="105" t="s">
        <v>67</v>
      </c>
      <c r="D50" s="105" t="s">
        <v>78</v>
      </c>
      <c r="E50" s="101">
        <v>14.5</v>
      </c>
      <c r="F50" s="111">
        <v>225</v>
      </c>
      <c r="G50" s="105" t="s">
        <v>73</v>
      </c>
      <c r="H50" s="112">
        <f t="shared" si="0"/>
        <v>3262.5</v>
      </c>
      <c r="I50" s="69"/>
      <c r="J50" s="69"/>
      <c r="K50" s="69"/>
      <c r="L50" s="69"/>
      <c r="M50" s="69"/>
      <c r="N50" s="69"/>
    </row>
    <row r="51" spans="1:14" x14ac:dyDescent="0.25">
      <c r="A51" s="106" t="s">
        <v>122</v>
      </c>
      <c r="B51" s="106" t="s">
        <v>168</v>
      </c>
      <c r="C51" s="107" t="s">
        <v>67</v>
      </c>
      <c r="D51" s="107" t="s">
        <v>237</v>
      </c>
      <c r="E51" s="101">
        <v>5.2</v>
      </c>
      <c r="F51" s="113">
        <v>25</v>
      </c>
      <c r="G51" s="107" t="s">
        <v>75</v>
      </c>
      <c r="H51" s="112">
        <f t="shared" si="0"/>
        <v>130</v>
      </c>
      <c r="I51" s="69"/>
      <c r="J51" s="69"/>
      <c r="K51" s="69"/>
      <c r="L51" s="69"/>
      <c r="M51" s="69"/>
      <c r="N51" s="69"/>
    </row>
    <row r="52" spans="1:14" x14ac:dyDescent="0.25">
      <c r="A52" s="104" t="s">
        <v>122</v>
      </c>
      <c r="B52" s="104" t="s">
        <v>169</v>
      </c>
      <c r="C52" s="105" t="s">
        <v>65</v>
      </c>
      <c r="D52" s="105" t="s">
        <v>78</v>
      </c>
      <c r="E52" s="101">
        <v>2077.94</v>
      </c>
      <c r="F52" s="111">
        <v>25</v>
      </c>
      <c r="G52" s="105" t="s">
        <v>73</v>
      </c>
      <c r="H52" s="112">
        <f t="shared" si="0"/>
        <v>51948.5</v>
      </c>
      <c r="I52" s="69"/>
      <c r="J52" s="69"/>
      <c r="K52" s="69"/>
      <c r="L52" s="69"/>
      <c r="M52" s="69"/>
      <c r="N52" s="69"/>
    </row>
    <row r="53" spans="1:14" x14ac:dyDescent="0.25">
      <c r="A53" s="106" t="s">
        <v>122</v>
      </c>
      <c r="B53" s="106" t="s">
        <v>170</v>
      </c>
      <c r="C53" s="107" t="s">
        <v>65</v>
      </c>
      <c r="D53" s="107" t="s">
        <v>78</v>
      </c>
      <c r="E53" s="101">
        <v>305.87</v>
      </c>
      <c r="F53" s="113">
        <v>25</v>
      </c>
      <c r="G53" s="107" t="s">
        <v>73</v>
      </c>
      <c r="H53" s="112">
        <f t="shared" si="0"/>
        <v>7646.75</v>
      </c>
      <c r="I53" s="69"/>
      <c r="J53" s="69"/>
      <c r="K53" s="69"/>
      <c r="L53" s="69"/>
      <c r="M53" s="69"/>
      <c r="N53" s="69"/>
    </row>
    <row r="54" spans="1:14" x14ac:dyDescent="0.25">
      <c r="A54" s="104" t="s">
        <v>122</v>
      </c>
      <c r="B54" s="104" t="s">
        <v>171</v>
      </c>
      <c r="C54" s="105" t="s">
        <v>65</v>
      </c>
      <c r="D54" s="105" t="s">
        <v>237</v>
      </c>
      <c r="E54" s="101">
        <v>20.49</v>
      </c>
      <c r="F54" s="111">
        <v>25</v>
      </c>
      <c r="G54" s="105" t="s">
        <v>75</v>
      </c>
      <c r="H54" s="112">
        <f t="shared" si="0"/>
        <v>512.25</v>
      </c>
      <c r="I54" s="69"/>
      <c r="J54" s="69"/>
      <c r="K54" s="69"/>
      <c r="L54" s="69"/>
      <c r="M54" s="69"/>
      <c r="N54" s="69"/>
    </row>
    <row r="55" spans="1:14" x14ac:dyDescent="0.25">
      <c r="A55" s="106" t="s">
        <v>122</v>
      </c>
      <c r="B55" s="106" t="s">
        <v>172</v>
      </c>
      <c r="C55" s="107" t="s">
        <v>65</v>
      </c>
      <c r="D55" s="107" t="s">
        <v>78</v>
      </c>
      <c r="E55" s="101">
        <v>6.01</v>
      </c>
      <c r="F55" s="113">
        <v>25</v>
      </c>
      <c r="G55" s="107" t="s">
        <v>184</v>
      </c>
      <c r="H55" s="112">
        <f t="shared" si="0"/>
        <v>150.25</v>
      </c>
      <c r="I55" s="69"/>
      <c r="J55" s="69"/>
      <c r="K55" s="69"/>
      <c r="L55" s="69"/>
      <c r="M55" s="69"/>
      <c r="N55" s="69"/>
    </row>
    <row r="56" spans="1:14" x14ac:dyDescent="0.25">
      <c r="A56" s="104" t="s">
        <v>122</v>
      </c>
      <c r="B56" s="104" t="s">
        <v>173</v>
      </c>
      <c r="C56" s="105" t="s">
        <v>65</v>
      </c>
      <c r="D56" s="105" t="s">
        <v>237</v>
      </c>
      <c r="E56" s="101">
        <v>36.316499999999998</v>
      </c>
      <c r="F56" s="111">
        <v>100</v>
      </c>
      <c r="G56" s="105" t="s">
        <v>75</v>
      </c>
      <c r="H56" s="112">
        <f t="shared" si="0"/>
        <v>3631.6499999999996</v>
      </c>
      <c r="I56" s="69"/>
      <c r="J56" s="69"/>
      <c r="K56" s="69"/>
      <c r="L56" s="69"/>
      <c r="M56" s="69"/>
      <c r="N56" s="69"/>
    </row>
    <row r="57" spans="1:14" x14ac:dyDescent="0.25">
      <c r="A57" s="106" t="s">
        <v>122</v>
      </c>
      <c r="B57" s="106" t="s">
        <v>174</v>
      </c>
      <c r="C57" s="107" t="s">
        <v>65</v>
      </c>
      <c r="D57" s="107" t="s">
        <v>237</v>
      </c>
      <c r="E57" s="101">
        <v>41.23</v>
      </c>
      <c r="F57" s="113">
        <v>25</v>
      </c>
      <c r="G57" s="107" t="s">
        <v>75</v>
      </c>
      <c r="H57" s="112">
        <f t="shared" si="0"/>
        <v>1030.75</v>
      </c>
      <c r="I57" s="69"/>
      <c r="J57" s="69"/>
      <c r="K57" s="69"/>
      <c r="L57" s="69"/>
      <c r="M57" s="69"/>
      <c r="N57" s="69"/>
    </row>
    <row r="58" spans="1:14" x14ac:dyDescent="0.25">
      <c r="A58" s="104" t="s">
        <v>122</v>
      </c>
      <c r="B58" s="104" t="s">
        <v>175</v>
      </c>
      <c r="C58" s="105" t="s">
        <v>65</v>
      </c>
      <c r="D58" s="105" t="s">
        <v>237</v>
      </c>
      <c r="E58" s="101">
        <v>37.92</v>
      </c>
      <c r="F58" s="111">
        <v>25</v>
      </c>
      <c r="G58" s="105" t="s">
        <v>75</v>
      </c>
      <c r="H58" s="112">
        <f t="shared" si="0"/>
        <v>948</v>
      </c>
      <c r="I58" s="69"/>
      <c r="J58" s="69"/>
      <c r="K58" s="69"/>
      <c r="L58" s="69"/>
      <c r="M58" s="69"/>
      <c r="N58" s="69"/>
    </row>
    <row r="59" spans="1:14" x14ac:dyDescent="0.25">
      <c r="A59" s="106" t="s">
        <v>122</v>
      </c>
      <c r="B59" s="106" t="s">
        <v>176</v>
      </c>
      <c r="C59" s="107" t="s">
        <v>65</v>
      </c>
      <c r="D59" s="107" t="s">
        <v>78</v>
      </c>
      <c r="E59" s="101">
        <v>98</v>
      </c>
      <c r="F59" s="113">
        <v>25</v>
      </c>
      <c r="G59" s="107" t="s">
        <v>74</v>
      </c>
      <c r="H59" s="112">
        <f t="shared" si="0"/>
        <v>2450</v>
      </c>
      <c r="I59" s="69"/>
      <c r="J59" s="69"/>
      <c r="K59" s="69"/>
      <c r="L59" s="69"/>
      <c r="M59" s="69"/>
      <c r="N59" s="69"/>
    </row>
    <row r="60" spans="1:14" x14ac:dyDescent="0.25">
      <c r="A60" s="104" t="s">
        <v>122</v>
      </c>
      <c r="B60" s="104" t="s">
        <v>177</v>
      </c>
      <c r="C60" s="105" t="s">
        <v>65</v>
      </c>
      <c r="D60" s="105" t="s">
        <v>237</v>
      </c>
      <c r="E60" s="101">
        <v>39.35</v>
      </c>
      <c r="F60" s="111">
        <v>25</v>
      </c>
      <c r="G60" s="105" t="s">
        <v>75</v>
      </c>
      <c r="H60" s="112">
        <f t="shared" si="0"/>
        <v>983.75</v>
      </c>
      <c r="I60" s="69"/>
      <c r="J60" s="69"/>
      <c r="K60" s="69"/>
      <c r="L60" s="69"/>
      <c r="M60" s="69"/>
      <c r="N60" s="69"/>
    </row>
    <row r="61" spans="1:14" x14ac:dyDescent="0.25">
      <c r="A61" s="106" t="s">
        <v>122</v>
      </c>
      <c r="B61" s="106" t="s">
        <v>178</v>
      </c>
      <c r="C61" s="107" t="s">
        <v>65</v>
      </c>
      <c r="D61" s="107" t="s">
        <v>78</v>
      </c>
      <c r="E61" s="101">
        <v>576.59</v>
      </c>
      <c r="F61" s="113">
        <v>35</v>
      </c>
      <c r="G61" s="107" t="s">
        <v>73</v>
      </c>
      <c r="H61" s="112">
        <f t="shared" si="0"/>
        <v>20180.650000000001</v>
      </c>
      <c r="I61" s="69"/>
      <c r="J61" s="69"/>
      <c r="K61" s="69"/>
      <c r="L61" s="69"/>
      <c r="M61" s="69"/>
      <c r="N61" s="69"/>
    </row>
    <row r="62" spans="1:14" x14ac:dyDescent="0.25">
      <c r="A62" s="104" t="s">
        <v>122</v>
      </c>
      <c r="B62" s="104" t="s">
        <v>179</v>
      </c>
      <c r="C62" s="105" t="s">
        <v>65</v>
      </c>
      <c r="D62" s="105" t="s">
        <v>78</v>
      </c>
      <c r="E62" s="101">
        <v>57.5</v>
      </c>
      <c r="F62" s="111">
        <v>25</v>
      </c>
      <c r="G62" s="105" t="s">
        <v>73</v>
      </c>
      <c r="H62" s="112">
        <f t="shared" si="0"/>
        <v>1437.5</v>
      </c>
      <c r="I62" s="69"/>
      <c r="J62" s="69"/>
      <c r="K62" s="69"/>
      <c r="L62" s="69"/>
      <c r="M62" s="69"/>
      <c r="N62" s="69"/>
    </row>
    <row r="63" spans="1:14" ht="15.75" thickBot="1" x14ac:dyDescent="0.3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</row>
    <row r="64" spans="1:14" ht="54" customHeight="1" thickBot="1" x14ac:dyDescent="0.3">
      <c r="A64" s="69"/>
      <c r="B64" s="69"/>
      <c r="C64" s="178" t="s">
        <v>185</v>
      </c>
      <c r="D64" s="178"/>
      <c r="E64" s="178"/>
      <c r="F64" s="178"/>
      <c r="G64" s="182"/>
      <c r="H64" s="110">
        <f>SUM(H6:H62)</f>
        <v>660861.10000000009</v>
      </c>
      <c r="I64" s="69"/>
      <c r="J64" s="69"/>
      <c r="K64" s="69"/>
      <c r="L64" s="69"/>
      <c r="M64" s="69"/>
      <c r="N64" s="69"/>
    </row>
  </sheetData>
  <sheetProtection algorithmName="SHA-512" hashValue="PjxjgBJtn+fL1K1ZigWi0lE8lMrmA3ijgdlwOJ7SuYeSoLoDut9OdiJjTA72BSN33cJjdA9kaWxEJyUxgKAFFg==" saltValue="rqyx2BOI/dr35od6WSO7oA==" spinCount="100000" sheet="1" objects="1" scenarios="1" selectLockedCells="1"/>
  <mergeCells count="5">
    <mergeCell ref="A1:H1"/>
    <mergeCell ref="A2:H3"/>
    <mergeCell ref="C64:G64"/>
    <mergeCell ref="I3:K3"/>
    <mergeCell ref="I2:K2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DDA4-5637-425A-809C-F59388834190}">
  <dimension ref="A1:N729"/>
  <sheetViews>
    <sheetView zoomScaleNormal="100" workbookViewId="0">
      <selection activeCell="G6" sqref="G6"/>
    </sheetView>
  </sheetViews>
  <sheetFormatPr defaultRowHeight="15" x14ac:dyDescent="0.25"/>
  <cols>
    <col min="1" max="1" width="26.28515625" style="82" customWidth="1"/>
    <col min="2" max="2" width="30.7109375" style="82" customWidth="1"/>
    <col min="3" max="3" width="16" style="82" customWidth="1"/>
    <col min="4" max="4" width="18.5703125" style="82" customWidth="1"/>
    <col min="5" max="5" width="11.42578125" style="82" customWidth="1"/>
    <col min="6" max="6" width="14.42578125" style="82" hidden="1" customWidth="1"/>
    <col min="7" max="7" width="12.7109375" style="82" customWidth="1"/>
    <col min="8" max="8" width="15.140625" style="82" customWidth="1"/>
    <col min="9" max="16384" width="9.140625" style="82"/>
  </cols>
  <sheetData>
    <row r="1" spans="1:14" ht="21" x14ac:dyDescent="0.35">
      <c r="A1" s="168" t="s">
        <v>0</v>
      </c>
      <c r="B1" s="168"/>
      <c r="C1" s="168"/>
      <c r="D1" s="168"/>
      <c r="E1" s="168"/>
      <c r="F1" s="168"/>
      <c r="G1" s="168"/>
      <c r="H1" s="168"/>
    </row>
    <row r="2" spans="1:14" ht="20.25" customHeight="1" x14ac:dyDescent="0.35">
      <c r="A2" s="170" t="s">
        <v>37</v>
      </c>
      <c r="B2" s="170"/>
      <c r="C2" s="170"/>
      <c r="D2" s="170"/>
      <c r="E2" s="170"/>
      <c r="F2" s="170"/>
      <c r="G2" s="170"/>
      <c r="H2" s="170"/>
      <c r="I2" s="93" t="s">
        <v>39</v>
      </c>
      <c r="J2" s="94"/>
      <c r="K2" s="94"/>
      <c r="L2" s="176" t="s">
        <v>259</v>
      </c>
      <c r="M2" s="176"/>
      <c r="N2" s="177"/>
    </row>
    <row r="3" spans="1:14" ht="21" customHeight="1" x14ac:dyDescent="0.35">
      <c r="A3" s="170"/>
      <c r="B3" s="170"/>
      <c r="C3" s="170"/>
      <c r="D3" s="170"/>
      <c r="E3" s="170"/>
      <c r="F3" s="170"/>
      <c r="G3" s="170"/>
      <c r="H3" s="170"/>
      <c r="I3" s="93" t="s">
        <v>40</v>
      </c>
      <c r="J3" s="94"/>
      <c r="K3" s="94"/>
      <c r="L3" s="176">
        <v>7000274140</v>
      </c>
      <c r="M3" s="176"/>
      <c r="N3" s="177"/>
    </row>
    <row r="5" spans="1:14" ht="30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</row>
    <row r="6" spans="1:14" ht="18" customHeight="1" x14ac:dyDescent="0.25">
      <c r="A6" s="78" t="s">
        <v>197</v>
      </c>
      <c r="B6" s="78" t="s">
        <v>198</v>
      </c>
      <c r="C6" s="79" t="s">
        <v>65</v>
      </c>
      <c r="D6" s="79" t="s">
        <v>237</v>
      </c>
      <c r="E6" s="124">
        <v>31</v>
      </c>
      <c r="F6" s="116">
        <v>25</v>
      </c>
      <c r="G6" s="117" t="s">
        <v>75</v>
      </c>
    </row>
    <row r="7" spans="1:14" ht="18" customHeight="1" x14ac:dyDescent="0.25">
      <c r="A7" s="76" t="s">
        <v>197</v>
      </c>
      <c r="B7" s="76" t="s">
        <v>199</v>
      </c>
      <c r="C7" s="77" t="s">
        <v>65</v>
      </c>
      <c r="D7" s="77" t="s">
        <v>78</v>
      </c>
      <c r="E7" s="127">
        <v>223</v>
      </c>
      <c r="F7" s="77">
        <v>25</v>
      </c>
      <c r="G7" s="77" t="s">
        <v>73</v>
      </c>
    </row>
    <row r="8" spans="1:14" ht="18" customHeight="1" x14ac:dyDescent="0.25">
      <c r="A8" s="78" t="s">
        <v>197</v>
      </c>
      <c r="B8" s="78" t="s">
        <v>200</v>
      </c>
      <c r="C8" s="79" t="s">
        <v>65</v>
      </c>
      <c r="D8" s="79" t="s">
        <v>78</v>
      </c>
      <c r="E8" s="124">
        <v>284</v>
      </c>
      <c r="F8" s="116">
        <v>25</v>
      </c>
      <c r="G8" s="117" t="s">
        <v>73</v>
      </c>
    </row>
    <row r="9" spans="1:14" ht="18" customHeight="1" x14ac:dyDescent="0.25">
      <c r="A9" s="76" t="s">
        <v>201</v>
      </c>
      <c r="B9" s="76" t="s">
        <v>202</v>
      </c>
      <c r="C9" s="77" t="s">
        <v>65</v>
      </c>
      <c r="D9" s="77" t="s">
        <v>78</v>
      </c>
      <c r="E9" s="127">
        <v>23.2</v>
      </c>
      <c r="F9" s="77">
        <v>4000</v>
      </c>
      <c r="G9" s="77" t="s">
        <v>73</v>
      </c>
    </row>
    <row r="10" spans="1:14" ht="18" customHeight="1" x14ac:dyDescent="0.25">
      <c r="A10" s="78" t="s">
        <v>201</v>
      </c>
      <c r="B10" s="78" t="s">
        <v>203</v>
      </c>
      <c r="C10" s="79" t="s">
        <v>65</v>
      </c>
      <c r="D10" s="79" t="s">
        <v>78</v>
      </c>
      <c r="E10" s="124">
        <v>24.55</v>
      </c>
      <c r="F10" s="117">
        <v>500</v>
      </c>
      <c r="G10" s="117" t="s">
        <v>73</v>
      </c>
    </row>
    <row r="11" spans="1:14" ht="18" customHeight="1" x14ac:dyDescent="0.25">
      <c r="A11" s="76" t="s">
        <v>201</v>
      </c>
      <c r="B11" s="76" t="s">
        <v>204</v>
      </c>
      <c r="C11" s="77" t="s">
        <v>65</v>
      </c>
      <c r="D11" s="77" t="s">
        <v>78</v>
      </c>
      <c r="E11" s="127">
        <v>60.6</v>
      </c>
      <c r="F11" s="77">
        <v>25</v>
      </c>
      <c r="G11" s="77" t="s">
        <v>73</v>
      </c>
    </row>
    <row r="12" spans="1:14" ht="18" customHeight="1" x14ac:dyDescent="0.25">
      <c r="A12" s="78" t="s">
        <v>205</v>
      </c>
      <c r="B12" s="78" t="s">
        <v>206</v>
      </c>
      <c r="C12" s="79" t="s">
        <v>91</v>
      </c>
      <c r="D12" s="79" t="s">
        <v>91</v>
      </c>
      <c r="E12" s="124">
        <v>20.6</v>
      </c>
      <c r="F12" s="116">
        <v>25</v>
      </c>
      <c r="G12" s="117" t="s">
        <v>73</v>
      </c>
    </row>
    <row r="13" spans="1:14" ht="18" customHeight="1" x14ac:dyDescent="0.25">
      <c r="A13" s="76" t="s">
        <v>205</v>
      </c>
      <c r="B13" s="76" t="s">
        <v>207</v>
      </c>
      <c r="C13" s="77" t="s">
        <v>67</v>
      </c>
      <c r="D13" s="77" t="s">
        <v>67</v>
      </c>
      <c r="E13" s="127">
        <v>2.0499999999999998</v>
      </c>
      <c r="F13" s="77">
        <v>25</v>
      </c>
      <c r="G13" s="77" t="s">
        <v>75</v>
      </c>
    </row>
    <row r="14" spans="1:14" ht="18" customHeight="1" x14ac:dyDescent="0.25">
      <c r="A14" s="78" t="s">
        <v>205</v>
      </c>
      <c r="B14" s="78" t="s">
        <v>208</v>
      </c>
      <c r="C14" s="79" t="s">
        <v>67</v>
      </c>
      <c r="D14" s="79" t="s">
        <v>67</v>
      </c>
      <c r="E14" s="124">
        <v>20.6</v>
      </c>
      <c r="F14" s="116">
        <v>25</v>
      </c>
      <c r="G14" s="117" t="s">
        <v>73</v>
      </c>
    </row>
    <row r="15" spans="1:14" ht="18" customHeight="1" x14ac:dyDescent="0.25">
      <c r="A15" s="76" t="s">
        <v>205</v>
      </c>
      <c r="B15" s="76" t="s">
        <v>209</v>
      </c>
      <c r="C15" s="77" t="s">
        <v>67</v>
      </c>
      <c r="D15" s="77" t="s">
        <v>67</v>
      </c>
      <c r="E15" s="127">
        <v>20.6</v>
      </c>
      <c r="F15" s="77">
        <v>25</v>
      </c>
      <c r="G15" s="77" t="s">
        <v>73</v>
      </c>
    </row>
    <row r="16" spans="1:14" ht="18" customHeight="1" x14ac:dyDescent="0.25">
      <c r="A16" s="78" t="s">
        <v>205</v>
      </c>
      <c r="B16" s="78" t="s">
        <v>210</v>
      </c>
      <c r="C16" s="79" t="s">
        <v>67</v>
      </c>
      <c r="D16" s="79" t="s">
        <v>67</v>
      </c>
      <c r="E16" s="124">
        <v>1.5</v>
      </c>
      <c r="F16" s="116">
        <v>25</v>
      </c>
      <c r="G16" s="117" t="s">
        <v>75</v>
      </c>
    </row>
    <row r="17" spans="1:7" ht="18" customHeight="1" x14ac:dyDescent="0.25">
      <c r="A17" s="76" t="s">
        <v>211</v>
      </c>
      <c r="B17" s="76" t="s">
        <v>212</v>
      </c>
      <c r="C17" s="77" t="s">
        <v>66</v>
      </c>
      <c r="D17" s="77" t="s">
        <v>66</v>
      </c>
      <c r="E17" s="127">
        <v>63.6</v>
      </c>
      <c r="F17" s="77">
        <v>25</v>
      </c>
      <c r="G17" s="77" t="s">
        <v>73</v>
      </c>
    </row>
    <row r="18" spans="1:7" ht="18" customHeight="1" x14ac:dyDescent="0.25">
      <c r="A18" s="78" t="s">
        <v>214</v>
      </c>
      <c r="B18" s="78" t="s">
        <v>215</v>
      </c>
      <c r="C18" s="79" t="s">
        <v>91</v>
      </c>
      <c r="D18" s="79" t="s">
        <v>237</v>
      </c>
      <c r="E18" s="124">
        <v>0.55000000000000004</v>
      </c>
      <c r="F18" s="116">
        <v>25</v>
      </c>
      <c r="G18" s="116" t="s">
        <v>121</v>
      </c>
    </row>
    <row r="19" spans="1:7" ht="18" customHeight="1" x14ac:dyDescent="0.25">
      <c r="A19" s="76" t="s">
        <v>214</v>
      </c>
      <c r="B19" s="76" t="s">
        <v>216</v>
      </c>
      <c r="C19" s="77" t="s">
        <v>67</v>
      </c>
      <c r="D19" s="77" t="s">
        <v>237</v>
      </c>
      <c r="E19" s="127">
        <v>2.0499999999999998</v>
      </c>
      <c r="F19" s="77">
        <v>25</v>
      </c>
      <c r="G19" s="77" t="s">
        <v>121</v>
      </c>
    </row>
    <row r="20" spans="1:7" ht="18" customHeight="1" x14ac:dyDescent="0.25">
      <c r="A20" s="78" t="s">
        <v>214</v>
      </c>
      <c r="B20" s="78" t="s">
        <v>217</v>
      </c>
      <c r="C20" s="79" t="s">
        <v>67</v>
      </c>
      <c r="D20" s="79" t="s">
        <v>237</v>
      </c>
      <c r="E20" s="124">
        <v>2.7</v>
      </c>
      <c r="F20" s="116">
        <v>25</v>
      </c>
      <c r="G20" s="116" t="s">
        <v>121</v>
      </c>
    </row>
    <row r="21" spans="1:7" ht="18" customHeight="1" x14ac:dyDescent="0.25">
      <c r="A21" s="76" t="s">
        <v>214</v>
      </c>
      <c r="B21" s="76" t="s">
        <v>218</v>
      </c>
      <c r="C21" s="77" t="s">
        <v>67</v>
      </c>
      <c r="D21" s="77" t="s">
        <v>237</v>
      </c>
      <c r="E21" s="127">
        <v>2.2000000000000002</v>
      </c>
      <c r="F21" s="77">
        <v>25</v>
      </c>
      <c r="G21" s="77" t="s">
        <v>121</v>
      </c>
    </row>
    <row r="22" spans="1:7" ht="18" customHeight="1" x14ac:dyDescent="0.25">
      <c r="A22" s="118" t="s">
        <v>219</v>
      </c>
      <c r="B22" s="118" t="s">
        <v>220</v>
      </c>
      <c r="C22" s="119" t="s">
        <v>67</v>
      </c>
      <c r="D22" s="119" t="s">
        <v>78</v>
      </c>
      <c r="E22" s="124">
        <v>19.2</v>
      </c>
      <c r="F22" s="119">
        <v>25</v>
      </c>
      <c r="G22" s="119" t="s">
        <v>73</v>
      </c>
    </row>
    <row r="23" spans="1:7" ht="18" customHeight="1" x14ac:dyDescent="0.25">
      <c r="A23" s="120" t="s">
        <v>221</v>
      </c>
      <c r="B23" s="120" t="s">
        <v>222</v>
      </c>
      <c r="C23" s="121" t="s">
        <v>91</v>
      </c>
      <c r="D23" s="121" t="s">
        <v>78</v>
      </c>
      <c r="E23" s="73">
        <v>1.3</v>
      </c>
      <c r="F23" s="77">
        <v>25</v>
      </c>
      <c r="G23" s="77" t="s">
        <v>213</v>
      </c>
    </row>
    <row r="24" spans="1:7" ht="18" customHeight="1" x14ac:dyDescent="0.25">
      <c r="A24" s="118" t="s">
        <v>223</v>
      </c>
      <c r="B24" s="118" t="s">
        <v>224</v>
      </c>
      <c r="C24" s="119" t="s">
        <v>67</v>
      </c>
      <c r="D24" s="119" t="s">
        <v>78</v>
      </c>
      <c r="E24" s="124">
        <v>20.3</v>
      </c>
      <c r="F24" s="119">
        <v>2.5</v>
      </c>
      <c r="G24" s="119" t="s">
        <v>92</v>
      </c>
    </row>
    <row r="25" spans="1:7" ht="18" customHeight="1" x14ac:dyDescent="0.25">
      <c r="A25" s="120" t="s">
        <v>225</v>
      </c>
      <c r="B25" s="120" t="s">
        <v>226</v>
      </c>
      <c r="C25" s="121" t="s">
        <v>66</v>
      </c>
      <c r="D25" s="121" t="s">
        <v>78</v>
      </c>
      <c r="E25" s="73">
        <v>23.5</v>
      </c>
      <c r="F25" s="77">
        <v>1</v>
      </c>
      <c r="G25" s="77" t="s">
        <v>73</v>
      </c>
    </row>
    <row r="26" spans="1:7" ht="18" customHeight="1" x14ac:dyDescent="0.25">
      <c r="A26" s="118" t="s">
        <v>102</v>
      </c>
      <c r="B26" s="118" t="s">
        <v>103</v>
      </c>
      <c r="C26" s="119" t="s">
        <v>66</v>
      </c>
      <c r="D26" s="119" t="s">
        <v>78</v>
      </c>
      <c r="E26" s="124">
        <v>60</v>
      </c>
      <c r="F26" s="119">
        <v>25</v>
      </c>
      <c r="G26" s="119" t="s">
        <v>73</v>
      </c>
    </row>
    <row r="27" spans="1:7" ht="18" customHeight="1" x14ac:dyDescent="0.25">
      <c r="A27" s="120" t="s">
        <v>102</v>
      </c>
      <c r="B27" s="120" t="s">
        <v>104</v>
      </c>
      <c r="C27" s="121" t="s">
        <v>66</v>
      </c>
      <c r="D27" s="121" t="s">
        <v>78</v>
      </c>
      <c r="E27" s="128">
        <v>23.5</v>
      </c>
      <c r="F27" s="121">
        <v>25</v>
      </c>
      <c r="G27" s="121" t="s">
        <v>73</v>
      </c>
    </row>
    <row r="28" spans="1:7" ht="18" customHeight="1" x14ac:dyDescent="0.25">
      <c r="A28" s="118" t="s">
        <v>102</v>
      </c>
      <c r="B28" s="118" t="s">
        <v>105</v>
      </c>
      <c r="C28" s="119" t="s">
        <v>66</v>
      </c>
      <c r="D28" s="119" t="s">
        <v>78</v>
      </c>
      <c r="E28" s="124">
        <v>23.5</v>
      </c>
      <c r="F28" s="119">
        <v>25</v>
      </c>
      <c r="G28" s="119" t="s">
        <v>73</v>
      </c>
    </row>
    <row r="29" spans="1:7" ht="18" customHeight="1" x14ac:dyDescent="0.25">
      <c r="A29" s="120" t="s">
        <v>102</v>
      </c>
      <c r="B29" s="120" t="s">
        <v>106</v>
      </c>
      <c r="C29" s="121" t="s">
        <v>65</v>
      </c>
      <c r="D29" s="121" t="s">
        <v>78</v>
      </c>
      <c r="E29" s="128">
        <v>16.5</v>
      </c>
      <c r="F29" s="121">
        <v>25</v>
      </c>
      <c r="G29" s="121" t="s">
        <v>73</v>
      </c>
    </row>
    <row r="30" spans="1:7" ht="18" customHeight="1" x14ac:dyDescent="0.25">
      <c r="A30" s="118" t="s">
        <v>102</v>
      </c>
      <c r="B30" s="118" t="s">
        <v>107</v>
      </c>
      <c r="C30" s="119" t="s">
        <v>66</v>
      </c>
      <c r="D30" s="119" t="s">
        <v>78</v>
      </c>
      <c r="E30" s="124">
        <v>21.5</v>
      </c>
      <c r="F30" s="119">
        <v>25</v>
      </c>
      <c r="G30" s="119" t="s">
        <v>73</v>
      </c>
    </row>
    <row r="31" spans="1:7" ht="18" customHeight="1" x14ac:dyDescent="0.25">
      <c r="A31" s="120" t="s">
        <v>102</v>
      </c>
      <c r="B31" s="120" t="s">
        <v>108</v>
      </c>
      <c r="C31" s="121" t="s">
        <v>65</v>
      </c>
      <c r="D31" s="121" t="s">
        <v>78</v>
      </c>
      <c r="E31" s="128">
        <v>31.5</v>
      </c>
      <c r="F31" s="121">
        <v>25</v>
      </c>
      <c r="G31" s="121" t="s">
        <v>73</v>
      </c>
    </row>
    <row r="32" spans="1:7" ht="18" customHeight="1" x14ac:dyDescent="0.25">
      <c r="A32" s="118" t="s">
        <v>109</v>
      </c>
      <c r="B32" s="118" t="s">
        <v>110</v>
      </c>
      <c r="C32" s="119" t="s">
        <v>65</v>
      </c>
      <c r="D32" s="119" t="s">
        <v>78</v>
      </c>
      <c r="E32" s="124">
        <v>21.7</v>
      </c>
      <c r="F32" s="119">
        <v>50</v>
      </c>
      <c r="G32" s="119" t="s">
        <v>92</v>
      </c>
    </row>
    <row r="33" spans="1:8" ht="18" customHeight="1" x14ac:dyDescent="0.25">
      <c r="A33" s="120" t="s">
        <v>109</v>
      </c>
      <c r="B33" s="120" t="s">
        <v>111</v>
      </c>
      <c r="C33" s="121" t="s">
        <v>65</v>
      </c>
      <c r="D33" s="121" t="s">
        <v>78</v>
      </c>
      <c r="E33" s="128">
        <v>53.2</v>
      </c>
      <c r="F33" s="121">
        <v>25</v>
      </c>
      <c r="G33" s="77" t="s">
        <v>92</v>
      </c>
    </row>
    <row r="34" spans="1:8" ht="18" customHeight="1" x14ac:dyDescent="0.25">
      <c r="A34" s="118" t="s">
        <v>109</v>
      </c>
      <c r="B34" s="118" t="s">
        <v>112</v>
      </c>
      <c r="C34" s="119" t="s">
        <v>65</v>
      </c>
      <c r="D34" s="119" t="s">
        <v>237</v>
      </c>
      <c r="E34" s="124">
        <v>33.4</v>
      </c>
      <c r="F34" s="119">
        <v>100</v>
      </c>
      <c r="G34" s="119" t="s">
        <v>121</v>
      </c>
    </row>
    <row r="35" spans="1:8" ht="18" customHeight="1" x14ac:dyDescent="0.25">
      <c r="A35" s="120" t="s">
        <v>109</v>
      </c>
      <c r="B35" s="120" t="s">
        <v>113</v>
      </c>
      <c r="C35" s="121" t="s">
        <v>65</v>
      </c>
      <c r="D35" s="121" t="s">
        <v>78</v>
      </c>
      <c r="E35" s="128">
        <v>321</v>
      </c>
      <c r="F35" s="121">
        <v>25</v>
      </c>
      <c r="G35" s="121" t="s">
        <v>73</v>
      </c>
    </row>
    <row r="36" spans="1:8" ht="18" customHeight="1" x14ac:dyDescent="0.25">
      <c r="A36" s="118" t="s">
        <v>109</v>
      </c>
      <c r="B36" s="118" t="s">
        <v>114</v>
      </c>
      <c r="C36" s="119" t="s">
        <v>65</v>
      </c>
      <c r="D36" s="119" t="s">
        <v>78</v>
      </c>
      <c r="E36" s="124">
        <v>48.85</v>
      </c>
      <c r="F36" s="119">
        <v>25</v>
      </c>
      <c r="G36" s="119" t="s">
        <v>92</v>
      </c>
    </row>
    <row r="37" spans="1:8" ht="18" customHeight="1" x14ac:dyDescent="0.25">
      <c r="A37" s="120" t="s">
        <v>109</v>
      </c>
      <c r="B37" s="120" t="s">
        <v>115</v>
      </c>
      <c r="C37" s="121" t="s">
        <v>65</v>
      </c>
      <c r="D37" s="121" t="s">
        <v>78</v>
      </c>
      <c r="E37" s="128">
        <v>60</v>
      </c>
      <c r="F37" s="121">
        <v>25</v>
      </c>
      <c r="G37" s="121" t="s">
        <v>73</v>
      </c>
    </row>
    <row r="38" spans="1:8" ht="18" customHeight="1" x14ac:dyDescent="0.25">
      <c r="A38" s="118" t="s">
        <v>109</v>
      </c>
      <c r="B38" s="118" t="s">
        <v>116</v>
      </c>
      <c r="C38" s="119" t="s">
        <v>65</v>
      </c>
      <c r="D38" s="119" t="s">
        <v>78</v>
      </c>
      <c r="E38" s="124">
        <v>56.6</v>
      </c>
      <c r="F38" s="119">
        <v>30</v>
      </c>
      <c r="G38" s="119" t="s">
        <v>92</v>
      </c>
    </row>
    <row r="39" spans="1:8" ht="18" customHeight="1" x14ac:dyDescent="0.25">
      <c r="A39" s="120" t="s">
        <v>109</v>
      </c>
      <c r="B39" s="120" t="s">
        <v>117</v>
      </c>
      <c r="C39" s="121" t="s">
        <v>65</v>
      </c>
      <c r="D39" s="121" t="s">
        <v>78</v>
      </c>
      <c r="E39" s="128">
        <v>95</v>
      </c>
      <c r="F39" s="121">
        <v>25</v>
      </c>
      <c r="G39" s="77" t="s">
        <v>92</v>
      </c>
    </row>
    <row r="40" spans="1:8" ht="18" customHeight="1" x14ac:dyDescent="0.25">
      <c r="A40" s="118" t="s">
        <v>109</v>
      </c>
      <c r="B40" s="118" t="s">
        <v>118</v>
      </c>
      <c r="C40" s="119" t="s">
        <v>65</v>
      </c>
      <c r="D40" s="119" t="s">
        <v>78</v>
      </c>
      <c r="E40" s="124">
        <v>42</v>
      </c>
      <c r="F40" s="119">
        <v>25</v>
      </c>
      <c r="G40" s="119" t="s">
        <v>92</v>
      </c>
    </row>
    <row r="41" spans="1:8" ht="18" customHeight="1" x14ac:dyDescent="0.25">
      <c r="A41" s="120" t="s">
        <v>109</v>
      </c>
      <c r="B41" s="120" t="s">
        <v>119</v>
      </c>
      <c r="C41" s="121" t="s">
        <v>65</v>
      </c>
      <c r="D41" s="121" t="s">
        <v>237</v>
      </c>
      <c r="E41" s="128">
        <v>775.2</v>
      </c>
      <c r="F41" s="121">
        <v>25</v>
      </c>
      <c r="G41" s="121" t="s">
        <v>121</v>
      </c>
      <c r="H41" s="92"/>
    </row>
    <row r="42" spans="1:8" ht="18" customHeight="1" x14ac:dyDescent="0.25">
      <c r="A42" s="118" t="s">
        <v>109</v>
      </c>
      <c r="B42" s="118" t="s">
        <v>120</v>
      </c>
      <c r="C42" s="119" t="s">
        <v>65</v>
      </c>
      <c r="D42" s="119" t="s">
        <v>78</v>
      </c>
      <c r="E42" s="124">
        <v>18.5</v>
      </c>
      <c r="F42" s="119">
        <v>40</v>
      </c>
      <c r="G42" s="119" t="s">
        <v>92</v>
      </c>
      <c r="H42" s="129"/>
    </row>
    <row r="43" spans="1:8" ht="18" customHeight="1" x14ac:dyDescent="0.25">
      <c r="A43" s="76" t="s">
        <v>227</v>
      </c>
      <c r="B43" s="76" t="s">
        <v>228</v>
      </c>
      <c r="C43" s="77" t="s">
        <v>67</v>
      </c>
      <c r="D43" s="77" t="s">
        <v>237</v>
      </c>
      <c r="E43" s="73">
        <v>2.35</v>
      </c>
      <c r="F43" s="77">
        <v>25</v>
      </c>
      <c r="G43" s="77" t="s">
        <v>121</v>
      </c>
    </row>
    <row r="44" spans="1:8" ht="18" customHeight="1" x14ac:dyDescent="0.25">
      <c r="A44" s="118" t="s">
        <v>229</v>
      </c>
      <c r="B44" s="118" t="s">
        <v>230</v>
      </c>
      <c r="C44" s="119" t="s">
        <v>65</v>
      </c>
      <c r="D44" s="119" t="s">
        <v>78</v>
      </c>
      <c r="E44" s="124">
        <v>96</v>
      </c>
      <c r="F44" s="119">
        <v>25</v>
      </c>
      <c r="G44" s="119" t="s">
        <v>73</v>
      </c>
    </row>
    <row r="45" spans="1:8" ht="18" customHeight="1" x14ac:dyDescent="0.25">
      <c r="A45" s="120" t="s">
        <v>229</v>
      </c>
      <c r="B45" s="120" t="s">
        <v>231</v>
      </c>
      <c r="C45" s="121" t="s">
        <v>65</v>
      </c>
      <c r="D45" s="121" t="s">
        <v>78</v>
      </c>
      <c r="E45" s="73">
        <v>46.6</v>
      </c>
      <c r="F45" s="77">
        <v>325</v>
      </c>
      <c r="G45" s="77" t="s">
        <v>73</v>
      </c>
    </row>
    <row r="46" spans="1:8" ht="18" customHeight="1" x14ac:dyDescent="0.25">
      <c r="A46" s="118" t="s">
        <v>186</v>
      </c>
      <c r="B46" s="118" t="s">
        <v>187</v>
      </c>
      <c r="C46" s="119" t="s">
        <v>65</v>
      </c>
      <c r="D46" s="119" t="s">
        <v>78</v>
      </c>
      <c r="E46" s="74">
        <v>76.75</v>
      </c>
      <c r="F46" s="119">
        <v>25</v>
      </c>
      <c r="G46" s="119" t="s">
        <v>73</v>
      </c>
    </row>
    <row r="47" spans="1:8" ht="18" customHeight="1" x14ac:dyDescent="0.25">
      <c r="A47" s="120" t="s">
        <v>186</v>
      </c>
      <c r="B47" s="120" t="s">
        <v>188</v>
      </c>
      <c r="C47" s="121" t="s">
        <v>65</v>
      </c>
      <c r="D47" s="121" t="s">
        <v>78</v>
      </c>
      <c r="E47" s="128">
        <v>83.3</v>
      </c>
      <c r="F47" s="121">
        <v>50</v>
      </c>
      <c r="G47" s="121" t="s">
        <v>73</v>
      </c>
    </row>
    <row r="48" spans="1:8" ht="18" customHeight="1" x14ac:dyDescent="0.25">
      <c r="A48" s="118" t="s">
        <v>186</v>
      </c>
      <c r="B48" s="118" t="s">
        <v>189</v>
      </c>
      <c r="C48" s="119" t="s">
        <v>65</v>
      </c>
      <c r="D48" s="119" t="s">
        <v>237</v>
      </c>
      <c r="E48" s="74">
        <v>21.5</v>
      </c>
      <c r="F48" s="119">
        <v>25</v>
      </c>
      <c r="G48" s="119" t="s">
        <v>75</v>
      </c>
    </row>
    <row r="49" spans="1:7" ht="18" customHeight="1" x14ac:dyDescent="0.25">
      <c r="A49" s="120" t="s">
        <v>186</v>
      </c>
      <c r="B49" s="120" t="s">
        <v>190</v>
      </c>
      <c r="C49" s="121" t="s">
        <v>65</v>
      </c>
      <c r="D49" s="121" t="s">
        <v>78</v>
      </c>
      <c r="E49" s="128">
        <v>83.75</v>
      </c>
      <c r="F49" s="121">
        <v>25</v>
      </c>
      <c r="G49" s="121" t="s">
        <v>73</v>
      </c>
    </row>
    <row r="50" spans="1:7" ht="18" customHeight="1" x14ac:dyDescent="0.25">
      <c r="A50" s="118" t="s">
        <v>186</v>
      </c>
      <c r="B50" s="118" t="s">
        <v>191</v>
      </c>
      <c r="C50" s="119" t="s">
        <v>65</v>
      </c>
      <c r="D50" s="119" t="s">
        <v>78</v>
      </c>
      <c r="E50" s="74">
        <v>23.8</v>
      </c>
      <c r="F50" s="119">
        <v>25</v>
      </c>
      <c r="G50" s="119" t="s">
        <v>73</v>
      </c>
    </row>
    <row r="51" spans="1:7" ht="18" customHeight="1" x14ac:dyDescent="0.25">
      <c r="A51" s="120" t="s">
        <v>186</v>
      </c>
      <c r="B51" s="120" t="s">
        <v>192</v>
      </c>
      <c r="C51" s="121" t="s">
        <v>65</v>
      </c>
      <c r="D51" s="121" t="s">
        <v>78</v>
      </c>
      <c r="E51" s="128">
        <v>86.7</v>
      </c>
      <c r="F51" s="121">
        <v>25</v>
      </c>
      <c r="G51" s="121" t="s">
        <v>73</v>
      </c>
    </row>
    <row r="52" spans="1:7" ht="18" customHeight="1" x14ac:dyDescent="0.25">
      <c r="A52" s="118" t="s">
        <v>186</v>
      </c>
      <c r="B52" s="118" t="s">
        <v>193</v>
      </c>
      <c r="C52" s="119" t="s">
        <v>65</v>
      </c>
      <c r="D52" s="119" t="s">
        <v>237</v>
      </c>
      <c r="E52" s="74">
        <v>4.0999999999999996</v>
      </c>
      <c r="F52" s="119">
        <v>25</v>
      </c>
      <c r="G52" s="119" t="s">
        <v>75</v>
      </c>
    </row>
    <row r="53" spans="1:7" ht="18" customHeight="1" x14ac:dyDescent="0.25">
      <c r="A53" s="120" t="s">
        <v>186</v>
      </c>
      <c r="B53" s="120" t="s">
        <v>194</v>
      </c>
      <c r="C53" s="121" t="s">
        <v>67</v>
      </c>
      <c r="D53" s="121" t="s">
        <v>78</v>
      </c>
      <c r="E53" s="128">
        <v>24.4</v>
      </c>
      <c r="F53" s="121">
        <v>25</v>
      </c>
      <c r="G53" s="121" t="s">
        <v>73</v>
      </c>
    </row>
    <row r="54" spans="1:7" ht="18" customHeight="1" x14ac:dyDescent="0.25">
      <c r="A54" s="118" t="s">
        <v>186</v>
      </c>
      <c r="B54" s="118" t="s">
        <v>195</v>
      </c>
      <c r="C54" s="119" t="s">
        <v>65</v>
      </c>
      <c r="D54" s="119" t="s">
        <v>78</v>
      </c>
      <c r="E54" s="74">
        <v>93</v>
      </c>
      <c r="F54" s="119">
        <v>25</v>
      </c>
      <c r="G54" s="119" t="s">
        <v>73</v>
      </c>
    </row>
    <row r="55" spans="1:7" ht="18" customHeight="1" x14ac:dyDescent="0.25">
      <c r="A55" s="120" t="s">
        <v>186</v>
      </c>
      <c r="B55" s="120" t="s">
        <v>196</v>
      </c>
      <c r="C55" s="121" t="s">
        <v>65</v>
      </c>
      <c r="D55" s="121" t="s">
        <v>78</v>
      </c>
      <c r="E55" s="128">
        <v>196</v>
      </c>
      <c r="F55" s="121">
        <v>25</v>
      </c>
      <c r="G55" s="121" t="s">
        <v>73</v>
      </c>
    </row>
    <row r="56" spans="1:7" ht="18" customHeight="1" x14ac:dyDescent="0.25">
      <c r="A56" s="118" t="s">
        <v>232</v>
      </c>
      <c r="B56" s="118" t="s">
        <v>233</v>
      </c>
      <c r="C56" s="119" t="s">
        <v>91</v>
      </c>
      <c r="D56" s="119" t="s">
        <v>78</v>
      </c>
      <c r="E56" s="74">
        <v>63.1</v>
      </c>
      <c r="F56" s="79">
        <v>2.5</v>
      </c>
      <c r="G56" s="79" t="s">
        <v>92</v>
      </c>
    </row>
    <row r="57" spans="1:7" ht="18" customHeight="1" x14ac:dyDescent="0.25">
      <c r="A57" s="120" t="s">
        <v>232</v>
      </c>
      <c r="B57" s="120" t="s">
        <v>234</v>
      </c>
      <c r="C57" s="121" t="s">
        <v>91</v>
      </c>
      <c r="D57" s="121" t="s">
        <v>237</v>
      </c>
      <c r="E57" s="128">
        <v>3.7</v>
      </c>
      <c r="F57" s="121">
        <v>40</v>
      </c>
      <c r="G57" s="121" t="s">
        <v>121</v>
      </c>
    </row>
    <row r="58" spans="1:7" ht="18" customHeight="1" x14ac:dyDescent="0.25"/>
    <row r="59" spans="1:7" ht="18" customHeight="1" x14ac:dyDescent="0.25"/>
    <row r="60" spans="1:7" ht="18" customHeight="1" x14ac:dyDescent="0.25"/>
    <row r="61" spans="1:7" ht="18" customHeight="1" x14ac:dyDescent="0.25"/>
    <row r="62" spans="1:7" ht="18" customHeight="1" x14ac:dyDescent="0.25"/>
    <row r="63" spans="1:7" ht="18" customHeight="1" x14ac:dyDescent="0.25"/>
    <row r="64" spans="1:7" ht="18" customHeight="1" x14ac:dyDescent="0.25"/>
    <row r="65" s="82" customFormat="1" ht="18" customHeight="1" x14ac:dyDescent="0.25"/>
    <row r="66" s="82" customFormat="1" ht="18" customHeight="1" x14ac:dyDescent="0.25"/>
    <row r="67" s="82" customFormat="1" ht="18" customHeight="1" x14ac:dyDescent="0.25"/>
    <row r="68" s="82" customFormat="1" ht="18" customHeight="1" x14ac:dyDescent="0.25"/>
    <row r="69" s="82" customFormat="1" ht="18" customHeight="1" x14ac:dyDescent="0.25"/>
    <row r="70" s="82" customFormat="1" ht="18" customHeight="1" x14ac:dyDescent="0.25"/>
    <row r="71" s="82" customFormat="1" ht="18" customHeight="1" x14ac:dyDescent="0.25"/>
    <row r="72" s="82" customFormat="1" ht="18" customHeight="1" x14ac:dyDescent="0.25"/>
    <row r="73" s="82" customFormat="1" ht="18" customHeight="1" x14ac:dyDescent="0.25"/>
    <row r="74" s="82" customFormat="1" ht="18" customHeight="1" x14ac:dyDescent="0.25"/>
    <row r="75" s="82" customFormat="1" ht="18" customHeight="1" x14ac:dyDescent="0.25"/>
    <row r="76" s="82" customFormat="1" ht="18" customHeight="1" x14ac:dyDescent="0.25"/>
    <row r="77" s="82" customFormat="1" ht="18" customHeight="1" x14ac:dyDescent="0.25"/>
    <row r="78" s="82" customFormat="1" ht="18" customHeight="1" x14ac:dyDescent="0.25"/>
    <row r="79" s="82" customFormat="1" ht="18" customHeight="1" x14ac:dyDescent="0.25"/>
    <row r="80" s="82" customFormat="1" ht="18" customHeight="1" x14ac:dyDescent="0.25"/>
    <row r="81" s="82" customFormat="1" ht="18" customHeight="1" x14ac:dyDescent="0.25"/>
    <row r="82" s="82" customFormat="1" ht="18" customHeight="1" x14ac:dyDescent="0.25"/>
    <row r="83" s="82" customFormat="1" ht="18" customHeight="1" x14ac:dyDescent="0.25"/>
    <row r="84" s="82" customFormat="1" ht="18" customHeight="1" x14ac:dyDescent="0.25"/>
    <row r="85" s="82" customFormat="1" ht="18" customHeight="1" x14ac:dyDescent="0.25"/>
    <row r="86" s="82" customFormat="1" ht="18" customHeight="1" x14ac:dyDescent="0.25"/>
    <row r="87" s="82" customFormat="1" ht="18" customHeight="1" x14ac:dyDescent="0.25"/>
    <row r="88" s="82" customFormat="1" ht="18" customHeight="1" x14ac:dyDescent="0.25"/>
    <row r="89" s="82" customFormat="1" ht="18" customHeight="1" x14ac:dyDescent="0.25"/>
    <row r="90" s="82" customFormat="1" ht="18" customHeight="1" x14ac:dyDescent="0.25"/>
    <row r="91" s="82" customFormat="1" ht="18" customHeight="1" x14ac:dyDescent="0.25"/>
    <row r="92" s="82" customFormat="1" ht="18" customHeight="1" x14ac:dyDescent="0.25"/>
    <row r="93" s="82" customFormat="1" ht="18" customHeight="1" x14ac:dyDescent="0.25"/>
    <row r="94" s="82" customFormat="1" ht="18" customHeight="1" x14ac:dyDescent="0.25"/>
    <row r="95" s="82" customFormat="1" ht="18" customHeight="1" x14ac:dyDescent="0.25"/>
    <row r="96" s="82" customFormat="1" ht="18" customHeight="1" x14ac:dyDescent="0.25"/>
    <row r="97" s="82" customFormat="1" ht="18" customHeight="1" x14ac:dyDescent="0.25"/>
    <row r="98" s="82" customFormat="1" ht="18" customHeight="1" x14ac:dyDescent="0.25"/>
    <row r="99" s="82" customFormat="1" ht="18" customHeight="1" x14ac:dyDescent="0.25"/>
    <row r="100" s="82" customFormat="1" ht="18" customHeight="1" x14ac:dyDescent="0.25"/>
    <row r="101" s="82" customFormat="1" ht="18" customHeight="1" x14ac:dyDescent="0.25"/>
    <row r="102" s="82" customFormat="1" ht="18" customHeight="1" x14ac:dyDescent="0.25"/>
    <row r="103" s="82" customFormat="1" ht="18" customHeight="1" x14ac:dyDescent="0.25"/>
    <row r="104" s="82" customFormat="1" ht="18" customHeight="1" x14ac:dyDescent="0.25"/>
    <row r="105" s="82" customFormat="1" ht="18" customHeight="1" x14ac:dyDescent="0.25"/>
    <row r="106" s="82" customFormat="1" ht="18" customHeight="1" x14ac:dyDescent="0.25"/>
    <row r="107" s="82" customFormat="1" ht="18" customHeight="1" x14ac:dyDescent="0.25"/>
    <row r="108" s="82" customFormat="1" ht="18" customHeight="1" x14ac:dyDescent="0.25"/>
    <row r="109" s="82" customFormat="1" ht="18" customHeight="1" x14ac:dyDescent="0.25"/>
    <row r="110" s="82" customFormat="1" ht="18" customHeight="1" x14ac:dyDescent="0.25"/>
    <row r="111" s="82" customFormat="1" ht="18" customHeight="1" x14ac:dyDescent="0.25"/>
    <row r="112" s="82" customFormat="1" ht="18" customHeight="1" x14ac:dyDescent="0.25"/>
    <row r="113" s="82" customFormat="1" ht="18" customHeight="1" x14ac:dyDescent="0.25"/>
    <row r="114" s="82" customFormat="1" ht="18" customHeight="1" x14ac:dyDescent="0.25"/>
    <row r="115" s="82" customFormat="1" ht="18" customHeight="1" x14ac:dyDescent="0.25"/>
    <row r="116" s="82" customFormat="1" ht="18" customHeight="1" x14ac:dyDescent="0.25"/>
    <row r="117" s="82" customFormat="1" ht="18" customHeight="1" x14ac:dyDescent="0.25"/>
    <row r="118" s="82" customFormat="1" ht="18" customHeight="1" x14ac:dyDescent="0.25"/>
    <row r="119" s="82" customFormat="1" ht="18" customHeight="1" x14ac:dyDescent="0.25"/>
    <row r="120" s="82" customFormat="1" ht="18" customHeight="1" x14ac:dyDescent="0.25"/>
    <row r="121" s="82" customFormat="1" ht="18" customHeight="1" x14ac:dyDescent="0.25"/>
    <row r="122" s="82" customFormat="1" ht="18" customHeight="1" x14ac:dyDescent="0.25"/>
    <row r="123" s="82" customFormat="1" ht="18" customHeight="1" x14ac:dyDescent="0.25"/>
    <row r="124" s="82" customFormat="1" ht="18" customHeight="1" x14ac:dyDescent="0.25"/>
    <row r="125" s="82" customFormat="1" ht="18" customHeight="1" x14ac:dyDescent="0.25"/>
    <row r="126" s="82" customFormat="1" ht="18" customHeight="1" x14ac:dyDescent="0.25"/>
    <row r="127" s="82" customFormat="1" ht="18" customHeight="1" x14ac:dyDescent="0.25"/>
    <row r="128" s="82" customFormat="1" ht="18" customHeight="1" x14ac:dyDescent="0.25"/>
    <row r="129" s="82" customFormat="1" ht="18" customHeight="1" x14ac:dyDescent="0.25"/>
    <row r="130" s="82" customFormat="1" ht="18" customHeight="1" x14ac:dyDescent="0.25"/>
    <row r="131" s="82" customFormat="1" ht="18" customHeight="1" x14ac:dyDescent="0.25"/>
    <row r="132" s="82" customFormat="1" ht="18" customHeight="1" x14ac:dyDescent="0.25"/>
    <row r="133" s="82" customFormat="1" ht="18" customHeight="1" x14ac:dyDescent="0.25"/>
    <row r="134" s="82" customFormat="1" ht="18" customHeight="1" x14ac:dyDescent="0.25"/>
    <row r="135" s="82" customFormat="1" ht="18" customHeight="1" x14ac:dyDescent="0.25"/>
    <row r="136" s="82" customFormat="1" ht="18" customHeight="1" x14ac:dyDescent="0.25"/>
    <row r="137" s="82" customFormat="1" ht="18" customHeight="1" x14ac:dyDescent="0.25"/>
    <row r="138" s="82" customFormat="1" ht="18" customHeight="1" x14ac:dyDescent="0.25"/>
    <row r="139" s="82" customFormat="1" ht="18" customHeight="1" x14ac:dyDescent="0.25"/>
    <row r="140" s="82" customFormat="1" ht="18" customHeight="1" x14ac:dyDescent="0.25"/>
    <row r="141" s="82" customFormat="1" ht="18" customHeight="1" x14ac:dyDescent="0.25"/>
    <row r="142" s="82" customFormat="1" ht="18" customHeight="1" x14ac:dyDescent="0.25"/>
    <row r="143" s="82" customFormat="1" ht="18" customHeight="1" x14ac:dyDescent="0.25"/>
    <row r="144" s="82" customFormat="1" ht="18" customHeight="1" x14ac:dyDescent="0.25"/>
    <row r="145" s="82" customFormat="1" ht="18" customHeight="1" x14ac:dyDescent="0.25"/>
    <row r="146" s="82" customFormat="1" ht="18" customHeight="1" x14ac:dyDescent="0.25"/>
    <row r="147" s="82" customFormat="1" ht="18" customHeight="1" x14ac:dyDescent="0.25"/>
    <row r="148" s="82" customFormat="1" ht="18" customHeight="1" x14ac:dyDescent="0.25"/>
    <row r="149" s="82" customFormat="1" ht="18" customHeight="1" x14ac:dyDescent="0.25"/>
    <row r="150" s="82" customFormat="1" ht="18" customHeight="1" x14ac:dyDescent="0.25"/>
    <row r="151" s="82" customFormat="1" ht="18" customHeight="1" x14ac:dyDescent="0.25"/>
    <row r="152" s="82" customFormat="1" ht="18" customHeight="1" x14ac:dyDescent="0.25"/>
    <row r="153" s="82" customFormat="1" ht="18" customHeight="1" x14ac:dyDescent="0.25"/>
    <row r="154" s="82" customFormat="1" ht="18" customHeight="1" x14ac:dyDescent="0.25"/>
    <row r="155" s="82" customFormat="1" ht="18" customHeight="1" x14ac:dyDescent="0.25"/>
    <row r="156" s="82" customFormat="1" ht="18" customHeight="1" x14ac:dyDescent="0.25"/>
    <row r="157" s="82" customFormat="1" ht="18" customHeight="1" x14ac:dyDescent="0.25"/>
    <row r="158" s="82" customFormat="1" ht="18" customHeight="1" x14ac:dyDescent="0.25"/>
    <row r="159" s="82" customFormat="1" ht="18" customHeight="1" x14ac:dyDescent="0.25"/>
    <row r="160" s="82" customFormat="1" ht="18" customHeight="1" x14ac:dyDescent="0.25"/>
    <row r="161" s="82" customFormat="1" ht="18" customHeight="1" x14ac:dyDescent="0.25"/>
    <row r="162" s="82" customFormat="1" ht="18" customHeight="1" x14ac:dyDescent="0.25"/>
    <row r="163" s="82" customFormat="1" ht="18" customHeight="1" x14ac:dyDescent="0.25"/>
    <row r="164" s="82" customFormat="1" ht="18" customHeight="1" x14ac:dyDescent="0.25"/>
    <row r="165" s="82" customFormat="1" ht="18" customHeight="1" x14ac:dyDescent="0.25"/>
    <row r="166" s="82" customFormat="1" ht="18" customHeight="1" x14ac:dyDescent="0.25"/>
    <row r="167" s="82" customFormat="1" ht="18" customHeight="1" x14ac:dyDescent="0.25"/>
    <row r="168" s="82" customFormat="1" ht="18" customHeight="1" x14ac:dyDescent="0.25"/>
    <row r="169" s="82" customFormat="1" ht="18" customHeight="1" x14ac:dyDescent="0.25"/>
    <row r="170" s="82" customFormat="1" ht="18" customHeight="1" x14ac:dyDescent="0.25"/>
    <row r="171" s="82" customFormat="1" ht="18" customHeight="1" x14ac:dyDescent="0.25"/>
    <row r="172" s="82" customFormat="1" ht="18" customHeight="1" x14ac:dyDescent="0.25"/>
    <row r="173" s="82" customFormat="1" ht="18" customHeight="1" x14ac:dyDescent="0.25"/>
    <row r="174" s="82" customFormat="1" ht="18" customHeight="1" x14ac:dyDescent="0.25"/>
    <row r="175" s="82" customFormat="1" ht="18" customHeight="1" x14ac:dyDescent="0.25"/>
    <row r="176" s="82" customFormat="1" ht="18" customHeight="1" x14ac:dyDescent="0.25"/>
    <row r="177" s="82" customFormat="1" ht="18" customHeight="1" x14ac:dyDescent="0.25"/>
    <row r="178" s="82" customFormat="1" ht="18" customHeight="1" x14ac:dyDescent="0.25"/>
    <row r="179" s="82" customFormat="1" ht="18" customHeight="1" x14ac:dyDescent="0.25"/>
    <row r="180" s="82" customFormat="1" ht="18" customHeight="1" x14ac:dyDescent="0.25"/>
    <row r="181" s="82" customFormat="1" ht="18" customHeight="1" x14ac:dyDescent="0.25"/>
    <row r="182" s="82" customFormat="1" ht="18" customHeight="1" x14ac:dyDescent="0.25"/>
    <row r="183" s="82" customFormat="1" ht="18" customHeight="1" x14ac:dyDescent="0.25"/>
    <row r="184" s="82" customFormat="1" ht="18" customHeight="1" x14ac:dyDescent="0.25"/>
    <row r="185" s="82" customFormat="1" ht="18" customHeight="1" x14ac:dyDescent="0.25"/>
    <row r="186" s="82" customFormat="1" ht="18" customHeight="1" x14ac:dyDescent="0.25"/>
    <row r="187" s="82" customFormat="1" ht="18" customHeight="1" x14ac:dyDescent="0.25"/>
    <row r="188" s="82" customFormat="1" ht="18" customHeight="1" x14ac:dyDescent="0.25"/>
    <row r="189" s="82" customFormat="1" ht="18" customHeight="1" x14ac:dyDescent="0.25"/>
    <row r="190" s="82" customFormat="1" ht="18" customHeight="1" x14ac:dyDescent="0.25"/>
    <row r="191" s="82" customFormat="1" ht="18" customHeight="1" x14ac:dyDescent="0.25"/>
    <row r="192" s="82" customFormat="1" ht="18" customHeight="1" x14ac:dyDescent="0.25"/>
    <row r="193" s="82" customFormat="1" ht="18" customHeight="1" x14ac:dyDescent="0.25"/>
    <row r="194" s="82" customFormat="1" ht="18" customHeight="1" x14ac:dyDescent="0.25"/>
    <row r="195" s="82" customFormat="1" ht="18" customHeight="1" x14ac:dyDescent="0.25"/>
    <row r="196" s="82" customFormat="1" ht="18" customHeight="1" x14ac:dyDescent="0.25"/>
    <row r="197" s="82" customFormat="1" ht="18" customHeight="1" x14ac:dyDescent="0.25"/>
    <row r="198" s="82" customFormat="1" ht="18" customHeight="1" x14ac:dyDescent="0.25"/>
    <row r="199" s="82" customFormat="1" ht="18" customHeight="1" x14ac:dyDescent="0.25"/>
    <row r="200" s="82" customFormat="1" ht="18" customHeight="1" x14ac:dyDescent="0.25"/>
    <row r="201" s="82" customFormat="1" ht="18" customHeight="1" x14ac:dyDescent="0.25"/>
    <row r="202" s="82" customFormat="1" ht="18" customHeight="1" x14ac:dyDescent="0.25"/>
    <row r="203" s="82" customFormat="1" ht="18" customHeight="1" x14ac:dyDescent="0.25"/>
    <row r="204" s="82" customFormat="1" ht="18" customHeight="1" x14ac:dyDescent="0.25"/>
    <row r="205" s="82" customFormat="1" ht="18" customHeight="1" x14ac:dyDescent="0.25"/>
    <row r="206" s="82" customFormat="1" ht="18" customHeight="1" x14ac:dyDescent="0.25"/>
    <row r="207" s="82" customFormat="1" ht="18" customHeight="1" x14ac:dyDescent="0.25"/>
    <row r="208" s="82" customFormat="1" ht="18" customHeight="1" x14ac:dyDescent="0.25"/>
    <row r="209" s="82" customFormat="1" ht="18" customHeight="1" x14ac:dyDescent="0.25"/>
    <row r="210" s="82" customFormat="1" ht="18" customHeight="1" x14ac:dyDescent="0.25"/>
    <row r="211" s="82" customFormat="1" ht="18" customHeight="1" x14ac:dyDescent="0.25"/>
    <row r="212" s="82" customFormat="1" ht="18" customHeight="1" x14ac:dyDescent="0.25"/>
    <row r="213" s="82" customFormat="1" ht="18" customHeight="1" x14ac:dyDescent="0.25"/>
    <row r="214" s="82" customFormat="1" ht="18" customHeight="1" x14ac:dyDescent="0.25"/>
    <row r="215" s="82" customFormat="1" ht="18" customHeight="1" x14ac:dyDescent="0.25"/>
    <row r="216" s="82" customFormat="1" ht="18" customHeight="1" x14ac:dyDescent="0.25"/>
    <row r="217" s="82" customFormat="1" ht="18" customHeight="1" x14ac:dyDescent="0.25"/>
    <row r="218" s="82" customFormat="1" ht="18" customHeight="1" x14ac:dyDescent="0.25"/>
    <row r="219" s="82" customFormat="1" ht="18" customHeight="1" x14ac:dyDescent="0.25"/>
    <row r="220" s="82" customFormat="1" ht="18" customHeight="1" x14ac:dyDescent="0.25"/>
    <row r="221" s="82" customFormat="1" ht="18" customHeight="1" x14ac:dyDescent="0.25"/>
    <row r="222" s="82" customFormat="1" ht="18" customHeight="1" x14ac:dyDescent="0.25"/>
    <row r="223" s="82" customFormat="1" ht="18" customHeight="1" x14ac:dyDescent="0.25"/>
    <row r="224" s="82" customFormat="1" ht="18" customHeight="1" x14ac:dyDescent="0.25"/>
    <row r="225" s="82" customFormat="1" ht="18" customHeight="1" x14ac:dyDescent="0.25"/>
    <row r="226" s="82" customFormat="1" ht="18" customHeight="1" x14ac:dyDescent="0.25"/>
    <row r="227" s="82" customFormat="1" ht="18" customHeight="1" x14ac:dyDescent="0.25"/>
    <row r="228" s="82" customFormat="1" ht="18" customHeight="1" x14ac:dyDescent="0.25"/>
    <row r="229" s="82" customFormat="1" ht="18" customHeight="1" x14ac:dyDescent="0.25"/>
    <row r="230" s="82" customFormat="1" ht="18" customHeight="1" x14ac:dyDescent="0.25"/>
    <row r="231" s="82" customFormat="1" ht="18" customHeight="1" x14ac:dyDescent="0.25"/>
    <row r="232" s="82" customFormat="1" ht="18" customHeight="1" x14ac:dyDescent="0.25"/>
    <row r="233" s="82" customFormat="1" ht="18" customHeight="1" x14ac:dyDescent="0.25"/>
    <row r="234" s="82" customFormat="1" ht="18" customHeight="1" x14ac:dyDescent="0.25"/>
    <row r="235" s="82" customFormat="1" ht="18" customHeight="1" x14ac:dyDescent="0.25"/>
    <row r="236" s="82" customFormat="1" ht="18" customHeight="1" x14ac:dyDescent="0.25"/>
    <row r="237" s="82" customFormat="1" ht="18" customHeight="1" x14ac:dyDescent="0.25"/>
    <row r="238" s="82" customFormat="1" ht="18" customHeight="1" x14ac:dyDescent="0.25"/>
    <row r="239" s="82" customFormat="1" ht="18" customHeight="1" x14ac:dyDescent="0.25"/>
    <row r="240" s="82" customFormat="1" ht="18" customHeight="1" x14ac:dyDescent="0.25"/>
    <row r="241" s="82" customFormat="1" ht="18" customHeight="1" x14ac:dyDescent="0.25"/>
    <row r="242" s="82" customFormat="1" ht="18" customHeight="1" x14ac:dyDescent="0.25"/>
    <row r="243" s="82" customFormat="1" ht="18" customHeight="1" x14ac:dyDescent="0.25"/>
    <row r="244" s="82" customFormat="1" ht="18" customHeight="1" x14ac:dyDescent="0.25"/>
    <row r="245" s="82" customFormat="1" ht="18" customHeight="1" x14ac:dyDescent="0.25"/>
    <row r="246" s="82" customFormat="1" ht="18" customHeight="1" x14ac:dyDescent="0.25"/>
    <row r="247" s="82" customFormat="1" ht="18" customHeight="1" x14ac:dyDescent="0.25"/>
    <row r="248" s="82" customFormat="1" ht="18" customHeight="1" x14ac:dyDescent="0.25"/>
    <row r="249" s="82" customFormat="1" ht="18" customHeight="1" x14ac:dyDescent="0.25"/>
    <row r="250" s="82" customFormat="1" ht="18" customHeight="1" x14ac:dyDescent="0.25"/>
    <row r="251" s="82" customFormat="1" ht="18" customHeight="1" x14ac:dyDescent="0.25"/>
    <row r="252" s="82" customFormat="1" ht="18" customHeight="1" x14ac:dyDescent="0.25"/>
    <row r="253" s="82" customFormat="1" ht="18" customHeight="1" x14ac:dyDescent="0.25"/>
    <row r="254" s="82" customFormat="1" ht="18" customHeight="1" x14ac:dyDescent="0.25"/>
    <row r="255" s="82" customFormat="1" ht="18" customHeight="1" x14ac:dyDescent="0.25"/>
    <row r="256" s="82" customFormat="1" ht="18" customHeight="1" x14ac:dyDescent="0.25"/>
    <row r="257" s="82" customFormat="1" ht="18" customHeight="1" x14ac:dyDescent="0.25"/>
    <row r="258" s="82" customFormat="1" ht="18" customHeight="1" x14ac:dyDescent="0.25"/>
    <row r="259" s="82" customFormat="1" ht="18" customHeight="1" x14ac:dyDescent="0.25"/>
    <row r="260" s="82" customFormat="1" ht="18" customHeight="1" x14ac:dyDescent="0.25"/>
    <row r="261" s="82" customFormat="1" ht="18" customHeight="1" x14ac:dyDescent="0.25"/>
    <row r="262" s="82" customFormat="1" ht="18" customHeight="1" x14ac:dyDescent="0.25"/>
    <row r="263" s="82" customFormat="1" ht="18" customHeight="1" x14ac:dyDescent="0.25"/>
    <row r="264" s="82" customFormat="1" ht="18" customHeight="1" x14ac:dyDescent="0.25"/>
    <row r="265" s="82" customFormat="1" ht="18" customHeight="1" x14ac:dyDescent="0.25"/>
    <row r="266" s="82" customFormat="1" ht="18" customHeight="1" x14ac:dyDescent="0.25"/>
    <row r="267" s="82" customFormat="1" ht="18" customHeight="1" x14ac:dyDescent="0.25"/>
    <row r="268" s="82" customFormat="1" ht="18" customHeight="1" x14ac:dyDescent="0.25"/>
    <row r="269" s="82" customFormat="1" ht="18" customHeight="1" x14ac:dyDescent="0.25"/>
    <row r="270" s="82" customFormat="1" ht="18" customHeight="1" x14ac:dyDescent="0.25"/>
    <row r="271" s="82" customFormat="1" ht="18" customHeight="1" x14ac:dyDescent="0.25"/>
    <row r="272" s="82" customFormat="1" ht="18" customHeight="1" x14ac:dyDescent="0.25"/>
    <row r="273" s="82" customFormat="1" ht="18" customHeight="1" x14ac:dyDescent="0.25"/>
    <row r="274" s="82" customFormat="1" ht="18" customHeight="1" x14ac:dyDescent="0.25"/>
    <row r="275" s="82" customFormat="1" ht="18" customHeight="1" x14ac:dyDescent="0.25"/>
    <row r="276" s="82" customFormat="1" ht="18" customHeight="1" x14ac:dyDescent="0.25"/>
    <row r="277" s="82" customFormat="1" ht="18" customHeight="1" x14ac:dyDescent="0.25"/>
    <row r="278" s="82" customFormat="1" ht="18" customHeight="1" x14ac:dyDescent="0.25"/>
    <row r="279" s="82" customFormat="1" ht="18" customHeight="1" x14ac:dyDescent="0.25"/>
    <row r="280" s="82" customFormat="1" ht="18" customHeight="1" x14ac:dyDescent="0.25"/>
    <row r="281" s="82" customFormat="1" ht="18" customHeight="1" x14ac:dyDescent="0.25"/>
    <row r="282" s="82" customFormat="1" ht="18" customHeight="1" x14ac:dyDescent="0.25"/>
    <row r="283" s="82" customFormat="1" ht="18" customHeight="1" x14ac:dyDescent="0.25"/>
    <row r="284" s="82" customFormat="1" ht="18" customHeight="1" x14ac:dyDescent="0.25"/>
    <row r="285" s="82" customFormat="1" ht="18" customHeight="1" x14ac:dyDescent="0.25"/>
    <row r="286" s="82" customFormat="1" ht="18" customHeight="1" x14ac:dyDescent="0.25"/>
    <row r="287" s="82" customFormat="1" ht="18" customHeight="1" x14ac:dyDescent="0.25"/>
    <row r="288" s="82" customFormat="1" ht="18" customHeight="1" x14ac:dyDescent="0.25"/>
    <row r="289" s="82" customFormat="1" ht="18" customHeight="1" x14ac:dyDescent="0.25"/>
    <row r="290" s="82" customFormat="1" ht="18" customHeight="1" x14ac:dyDescent="0.25"/>
    <row r="291" s="82" customFormat="1" ht="18" customHeight="1" x14ac:dyDescent="0.25"/>
    <row r="292" s="82" customFormat="1" ht="18" customHeight="1" x14ac:dyDescent="0.25"/>
    <row r="293" s="82" customFormat="1" ht="18" customHeight="1" x14ac:dyDescent="0.25"/>
    <row r="294" s="82" customFormat="1" ht="18" customHeight="1" x14ac:dyDescent="0.25"/>
    <row r="295" s="82" customFormat="1" ht="18" customHeight="1" x14ac:dyDescent="0.25"/>
    <row r="296" s="82" customFormat="1" ht="18" customHeight="1" x14ac:dyDescent="0.25"/>
    <row r="297" s="82" customFormat="1" ht="18" customHeight="1" x14ac:dyDescent="0.25"/>
    <row r="298" s="82" customFormat="1" ht="18" customHeight="1" x14ac:dyDescent="0.25"/>
    <row r="299" s="82" customFormat="1" ht="18" customHeight="1" x14ac:dyDescent="0.25"/>
    <row r="300" s="82" customFormat="1" ht="18" customHeight="1" x14ac:dyDescent="0.25"/>
    <row r="301" s="82" customFormat="1" ht="18" customHeight="1" x14ac:dyDescent="0.25"/>
    <row r="302" s="82" customFormat="1" ht="18" customHeight="1" x14ac:dyDescent="0.25"/>
    <row r="303" s="82" customFormat="1" ht="18" customHeight="1" x14ac:dyDescent="0.25"/>
    <row r="304" s="82" customFormat="1" ht="18" customHeight="1" x14ac:dyDescent="0.25"/>
    <row r="305" s="82" customFormat="1" ht="18" customHeight="1" x14ac:dyDescent="0.25"/>
    <row r="306" s="82" customFormat="1" ht="18" customHeight="1" x14ac:dyDescent="0.25"/>
    <row r="307" s="82" customFormat="1" ht="18" customHeight="1" x14ac:dyDescent="0.25"/>
    <row r="308" s="82" customFormat="1" ht="18" customHeight="1" x14ac:dyDescent="0.25"/>
    <row r="309" s="82" customFormat="1" ht="18" customHeight="1" x14ac:dyDescent="0.25"/>
    <row r="310" s="82" customFormat="1" ht="18" customHeight="1" x14ac:dyDescent="0.25"/>
    <row r="311" s="82" customFormat="1" ht="18" customHeight="1" x14ac:dyDescent="0.25"/>
    <row r="312" s="82" customFormat="1" ht="18" customHeight="1" x14ac:dyDescent="0.25"/>
    <row r="313" s="82" customFormat="1" ht="18" customHeight="1" x14ac:dyDescent="0.25"/>
    <row r="314" s="82" customFormat="1" ht="18" customHeight="1" x14ac:dyDescent="0.25"/>
    <row r="315" s="82" customFormat="1" ht="18" customHeight="1" x14ac:dyDescent="0.25"/>
    <row r="316" s="82" customFormat="1" ht="18" customHeight="1" x14ac:dyDescent="0.25"/>
    <row r="317" s="82" customFormat="1" ht="18" customHeight="1" x14ac:dyDescent="0.25"/>
    <row r="318" s="82" customFormat="1" ht="18" customHeight="1" x14ac:dyDescent="0.25"/>
    <row r="319" s="82" customFormat="1" ht="18" customHeight="1" x14ac:dyDescent="0.25"/>
    <row r="320" s="82" customFormat="1" ht="18" customHeight="1" x14ac:dyDescent="0.25"/>
    <row r="321" s="82" customFormat="1" ht="18" customHeight="1" x14ac:dyDescent="0.25"/>
    <row r="322" s="82" customFormat="1" ht="18" customHeight="1" x14ac:dyDescent="0.25"/>
    <row r="323" s="82" customFormat="1" ht="18" customHeight="1" x14ac:dyDescent="0.25"/>
    <row r="324" s="82" customFormat="1" ht="18" customHeight="1" x14ac:dyDescent="0.25"/>
    <row r="325" s="82" customFormat="1" ht="18" customHeight="1" x14ac:dyDescent="0.25"/>
    <row r="326" s="82" customFormat="1" ht="18" customHeight="1" x14ac:dyDescent="0.25"/>
    <row r="327" s="82" customFormat="1" ht="18" customHeight="1" x14ac:dyDescent="0.25"/>
    <row r="328" s="82" customFormat="1" ht="18" customHeight="1" x14ac:dyDescent="0.25"/>
    <row r="329" s="82" customFormat="1" ht="18" customHeight="1" x14ac:dyDescent="0.25"/>
    <row r="330" s="82" customFormat="1" ht="18" customHeight="1" x14ac:dyDescent="0.25"/>
    <row r="331" s="82" customFormat="1" ht="18" customHeight="1" x14ac:dyDescent="0.25"/>
    <row r="332" s="82" customFormat="1" ht="18" customHeight="1" x14ac:dyDescent="0.25"/>
    <row r="333" s="82" customFormat="1" ht="18" customHeight="1" x14ac:dyDescent="0.25"/>
    <row r="334" s="82" customFormat="1" ht="18" customHeight="1" x14ac:dyDescent="0.25"/>
    <row r="335" s="82" customFormat="1" ht="18" customHeight="1" x14ac:dyDescent="0.25"/>
    <row r="336" s="82" customFormat="1" ht="18" customHeight="1" x14ac:dyDescent="0.25"/>
    <row r="337" s="82" customFormat="1" ht="18" customHeight="1" x14ac:dyDescent="0.25"/>
    <row r="338" s="82" customFormat="1" ht="18" customHeight="1" x14ac:dyDescent="0.25"/>
    <row r="339" s="82" customFormat="1" ht="18" customHeight="1" x14ac:dyDescent="0.25"/>
    <row r="340" s="82" customFormat="1" ht="18" customHeight="1" x14ac:dyDescent="0.25"/>
    <row r="341" s="82" customFormat="1" ht="18" customHeight="1" x14ac:dyDescent="0.25"/>
    <row r="342" s="82" customFormat="1" ht="18" customHeight="1" x14ac:dyDescent="0.25"/>
    <row r="343" s="82" customFormat="1" ht="18" customHeight="1" x14ac:dyDescent="0.25"/>
    <row r="344" s="82" customFormat="1" ht="18" customHeight="1" x14ac:dyDescent="0.25"/>
    <row r="345" s="82" customFormat="1" ht="18" customHeight="1" x14ac:dyDescent="0.25"/>
    <row r="346" s="82" customFormat="1" ht="18" customHeight="1" x14ac:dyDescent="0.25"/>
    <row r="347" s="82" customFormat="1" ht="18" customHeight="1" x14ac:dyDescent="0.25"/>
    <row r="348" s="82" customFormat="1" ht="18" customHeight="1" x14ac:dyDescent="0.25"/>
    <row r="349" s="82" customFormat="1" ht="18" customHeight="1" x14ac:dyDescent="0.25"/>
    <row r="350" s="82" customFormat="1" ht="18" customHeight="1" x14ac:dyDescent="0.25"/>
    <row r="351" s="82" customFormat="1" ht="18" customHeight="1" x14ac:dyDescent="0.25"/>
    <row r="352" s="82" customFormat="1" ht="18" customHeight="1" x14ac:dyDescent="0.25"/>
    <row r="353" s="82" customFormat="1" ht="18" customHeight="1" x14ac:dyDescent="0.25"/>
    <row r="354" s="82" customFormat="1" ht="18" customHeight="1" x14ac:dyDescent="0.25"/>
    <row r="355" s="82" customFormat="1" ht="18" customHeight="1" x14ac:dyDescent="0.25"/>
    <row r="356" s="82" customFormat="1" ht="18" customHeight="1" x14ac:dyDescent="0.25"/>
    <row r="357" s="82" customFormat="1" ht="18" customHeight="1" x14ac:dyDescent="0.25"/>
    <row r="358" s="82" customFormat="1" ht="18" customHeight="1" x14ac:dyDescent="0.25"/>
    <row r="359" s="82" customFormat="1" ht="18" customHeight="1" x14ac:dyDescent="0.25"/>
    <row r="360" s="82" customFormat="1" ht="18" customHeight="1" x14ac:dyDescent="0.25"/>
    <row r="361" s="82" customFormat="1" ht="18" customHeight="1" x14ac:dyDescent="0.25"/>
    <row r="362" s="82" customFormat="1" ht="18" customHeight="1" x14ac:dyDescent="0.25"/>
    <row r="363" s="82" customFormat="1" ht="18" customHeight="1" x14ac:dyDescent="0.25"/>
    <row r="364" s="82" customFormat="1" ht="18" customHeight="1" x14ac:dyDescent="0.25"/>
    <row r="365" s="82" customFormat="1" ht="18" customHeight="1" x14ac:dyDescent="0.25"/>
    <row r="366" s="82" customFormat="1" ht="18" customHeight="1" x14ac:dyDescent="0.25"/>
    <row r="367" s="82" customFormat="1" ht="18" customHeight="1" x14ac:dyDescent="0.25"/>
    <row r="368" s="82" customFormat="1" ht="18" customHeight="1" x14ac:dyDescent="0.25"/>
    <row r="369" s="82" customFormat="1" ht="18" customHeight="1" x14ac:dyDescent="0.25"/>
    <row r="370" s="82" customFormat="1" ht="18" customHeight="1" x14ac:dyDescent="0.25"/>
    <row r="371" s="82" customFormat="1" ht="18" customHeight="1" x14ac:dyDescent="0.25"/>
    <row r="372" s="82" customFormat="1" ht="18" customHeight="1" x14ac:dyDescent="0.25"/>
    <row r="373" s="82" customFormat="1" ht="18" customHeight="1" x14ac:dyDescent="0.25"/>
    <row r="374" s="82" customFormat="1" ht="18" customHeight="1" x14ac:dyDescent="0.25"/>
    <row r="375" s="82" customFormat="1" ht="18" customHeight="1" x14ac:dyDescent="0.25"/>
    <row r="376" s="82" customFormat="1" ht="18" customHeight="1" x14ac:dyDescent="0.25"/>
    <row r="377" s="82" customFormat="1" ht="18" customHeight="1" x14ac:dyDescent="0.25"/>
    <row r="378" s="82" customFormat="1" ht="18" customHeight="1" x14ac:dyDescent="0.25"/>
    <row r="379" s="82" customFormat="1" ht="18" customHeight="1" x14ac:dyDescent="0.25"/>
    <row r="380" s="82" customFormat="1" ht="18" customHeight="1" x14ac:dyDescent="0.25"/>
    <row r="381" s="82" customFormat="1" ht="18" customHeight="1" x14ac:dyDescent="0.25"/>
    <row r="382" s="82" customFormat="1" ht="18" customHeight="1" x14ac:dyDescent="0.25"/>
    <row r="383" s="82" customFormat="1" ht="18" customHeight="1" x14ac:dyDescent="0.25"/>
    <row r="384" s="82" customFormat="1" ht="18" customHeight="1" x14ac:dyDescent="0.25"/>
    <row r="385" s="82" customFormat="1" ht="18" customHeight="1" x14ac:dyDescent="0.25"/>
    <row r="386" s="82" customFormat="1" ht="18" customHeight="1" x14ac:dyDescent="0.25"/>
    <row r="387" s="82" customFormat="1" ht="18" customHeight="1" x14ac:dyDescent="0.25"/>
    <row r="388" s="82" customFormat="1" ht="18" customHeight="1" x14ac:dyDescent="0.25"/>
    <row r="389" s="82" customFormat="1" ht="18" customHeight="1" x14ac:dyDescent="0.25"/>
    <row r="390" s="82" customFormat="1" ht="18" customHeight="1" x14ac:dyDescent="0.25"/>
    <row r="391" s="82" customFormat="1" ht="18" customHeight="1" x14ac:dyDescent="0.25"/>
    <row r="392" s="82" customFormat="1" ht="18" customHeight="1" x14ac:dyDescent="0.25"/>
    <row r="393" s="82" customFormat="1" ht="18" customHeight="1" x14ac:dyDescent="0.25"/>
    <row r="394" s="82" customFormat="1" ht="18" customHeight="1" x14ac:dyDescent="0.25"/>
    <row r="395" s="82" customFormat="1" ht="18" customHeight="1" x14ac:dyDescent="0.25"/>
    <row r="396" s="82" customFormat="1" ht="18" customHeight="1" x14ac:dyDescent="0.25"/>
    <row r="397" s="82" customFormat="1" ht="18" customHeight="1" x14ac:dyDescent="0.25"/>
    <row r="398" s="82" customFormat="1" ht="18" customHeight="1" x14ac:dyDescent="0.25"/>
    <row r="399" s="82" customFormat="1" ht="18" customHeight="1" x14ac:dyDescent="0.25"/>
    <row r="400" s="82" customFormat="1" ht="18" customHeight="1" x14ac:dyDescent="0.25"/>
    <row r="401" s="82" customFormat="1" ht="18" customHeight="1" x14ac:dyDescent="0.25"/>
    <row r="402" s="82" customFormat="1" ht="18" customHeight="1" x14ac:dyDescent="0.25"/>
    <row r="403" s="82" customFormat="1" ht="18" customHeight="1" x14ac:dyDescent="0.25"/>
    <row r="404" s="82" customFormat="1" ht="18" customHeight="1" x14ac:dyDescent="0.25"/>
    <row r="405" s="82" customFormat="1" ht="18" customHeight="1" x14ac:dyDescent="0.25"/>
    <row r="406" s="82" customFormat="1" ht="18" customHeight="1" x14ac:dyDescent="0.25"/>
    <row r="407" s="82" customFormat="1" ht="18" customHeight="1" x14ac:dyDescent="0.25"/>
    <row r="408" s="82" customFormat="1" ht="18" customHeight="1" x14ac:dyDescent="0.25"/>
    <row r="409" s="82" customFormat="1" ht="18" customHeight="1" x14ac:dyDescent="0.25"/>
    <row r="410" s="82" customFormat="1" ht="18" customHeight="1" x14ac:dyDescent="0.25"/>
    <row r="411" s="82" customFormat="1" ht="18" customHeight="1" x14ac:dyDescent="0.25"/>
    <row r="412" s="82" customFormat="1" ht="18" customHeight="1" x14ac:dyDescent="0.25"/>
    <row r="413" s="82" customFormat="1" ht="18" customHeight="1" x14ac:dyDescent="0.25"/>
    <row r="414" s="82" customFormat="1" ht="18" customHeight="1" x14ac:dyDescent="0.25"/>
    <row r="415" s="82" customFormat="1" ht="18" customHeight="1" x14ac:dyDescent="0.25"/>
    <row r="416" s="82" customFormat="1" ht="18" customHeight="1" x14ac:dyDescent="0.25"/>
    <row r="417" s="82" customFormat="1" ht="18" customHeight="1" x14ac:dyDescent="0.25"/>
    <row r="418" s="82" customFormat="1" ht="18" customHeight="1" x14ac:dyDescent="0.25"/>
    <row r="419" s="82" customFormat="1" ht="18" customHeight="1" x14ac:dyDescent="0.25"/>
    <row r="420" s="82" customFormat="1" ht="18" customHeight="1" x14ac:dyDescent="0.25"/>
    <row r="421" s="82" customFormat="1" ht="18" customHeight="1" x14ac:dyDescent="0.25"/>
    <row r="422" s="82" customFormat="1" ht="18" customHeight="1" x14ac:dyDescent="0.25"/>
    <row r="423" s="82" customFormat="1" ht="18" customHeight="1" x14ac:dyDescent="0.25"/>
    <row r="424" s="82" customFormat="1" ht="18" customHeight="1" x14ac:dyDescent="0.25"/>
    <row r="425" s="82" customFormat="1" ht="18" customHeight="1" x14ac:dyDescent="0.25"/>
    <row r="426" s="82" customFormat="1" ht="18" customHeight="1" x14ac:dyDescent="0.25"/>
    <row r="427" s="82" customFormat="1" ht="18" customHeight="1" x14ac:dyDescent="0.25"/>
    <row r="428" s="82" customFormat="1" ht="18" customHeight="1" x14ac:dyDescent="0.25"/>
    <row r="429" s="82" customFormat="1" ht="18" customHeight="1" x14ac:dyDescent="0.25"/>
    <row r="430" s="82" customFormat="1" ht="18" customHeight="1" x14ac:dyDescent="0.25"/>
    <row r="431" s="82" customFormat="1" ht="18" customHeight="1" x14ac:dyDescent="0.25"/>
    <row r="432" s="82" customFormat="1" ht="18" customHeight="1" x14ac:dyDescent="0.25"/>
    <row r="433" s="82" customFormat="1" ht="18" customHeight="1" x14ac:dyDescent="0.25"/>
    <row r="434" s="82" customFormat="1" ht="18" customHeight="1" x14ac:dyDescent="0.25"/>
    <row r="435" s="82" customFormat="1" ht="18" customHeight="1" x14ac:dyDescent="0.25"/>
    <row r="436" s="82" customFormat="1" ht="18" customHeight="1" x14ac:dyDescent="0.25"/>
    <row r="437" s="82" customFormat="1" ht="18" customHeight="1" x14ac:dyDescent="0.25"/>
    <row r="438" s="82" customFormat="1" ht="18" customHeight="1" x14ac:dyDescent="0.25"/>
    <row r="439" s="82" customFormat="1" ht="18" customHeight="1" x14ac:dyDescent="0.25"/>
    <row r="440" s="82" customFormat="1" ht="18" customHeight="1" x14ac:dyDescent="0.25"/>
    <row r="441" s="82" customFormat="1" ht="18" customHeight="1" x14ac:dyDescent="0.25"/>
    <row r="442" s="82" customFormat="1" ht="18" customHeight="1" x14ac:dyDescent="0.25"/>
    <row r="443" s="82" customFormat="1" ht="18" customHeight="1" x14ac:dyDescent="0.25"/>
    <row r="444" s="82" customFormat="1" ht="18" customHeight="1" x14ac:dyDescent="0.25"/>
    <row r="445" s="82" customFormat="1" ht="18" customHeight="1" x14ac:dyDescent="0.25"/>
    <row r="446" s="82" customFormat="1" ht="18" customHeight="1" x14ac:dyDescent="0.25"/>
    <row r="447" s="82" customFormat="1" ht="18" customHeight="1" x14ac:dyDescent="0.25"/>
    <row r="448" s="82" customFormat="1" ht="18" customHeight="1" x14ac:dyDescent="0.25"/>
    <row r="449" s="82" customFormat="1" ht="18" customHeight="1" x14ac:dyDescent="0.25"/>
    <row r="450" s="82" customFormat="1" ht="18" customHeight="1" x14ac:dyDescent="0.25"/>
    <row r="451" s="82" customFormat="1" ht="18" customHeight="1" x14ac:dyDescent="0.25"/>
    <row r="452" s="82" customFormat="1" ht="18" customHeight="1" x14ac:dyDescent="0.25"/>
    <row r="453" s="82" customFormat="1" ht="18" customHeight="1" x14ac:dyDescent="0.25"/>
    <row r="454" s="82" customFormat="1" ht="18" customHeight="1" x14ac:dyDescent="0.25"/>
    <row r="455" s="82" customFormat="1" ht="18" customHeight="1" x14ac:dyDescent="0.25"/>
    <row r="456" s="82" customFormat="1" ht="18" customHeight="1" x14ac:dyDescent="0.25"/>
    <row r="457" s="82" customFormat="1" ht="18" customHeight="1" x14ac:dyDescent="0.25"/>
    <row r="458" s="82" customFormat="1" ht="18" customHeight="1" x14ac:dyDescent="0.25"/>
    <row r="459" s="82" customFormat="1" ht="18" customHeight="1" x14ac:dyDescent="0.25"/>
    <row r="460" s="82" customFormat="1" ht="18" customHeight="1" x14ac:dyDescent="0.25"/>
    <row r="461" s="82" customFormat="1" ht="18" customHeight="1" x14ac:dyDescent="0.25"/>
    <row r="462" s="82" customFormat="1" ht="18" customHeight="1" x14ac:dyDescent="0.25"/>
    <row r="463" s="82" customFormat="1" ht="18" customHeight="1" x14ac:dyDescent="0.25"/>
    <row r="464" s="82" customFormat="1" ht="18" customHeight="1" x14ac:dyDescent="0.25"/>
    <row r="465" s="82" customFormat="1" ht="18" customHeight="1" x14ac:dyDescent="0.25"/>
    <row r="466" s="82" customFormat="1" ht="18" customHeight="1" x14ac:dyDescent="0.25"/>
    <row r="467" s="82" customFormat="1" ht="18" customHeight="1" x14ac:dyDescent="0.25"/>
    <row r="468" s="82" customFormat="1" ht="18" customHeight="1" x14ac:dyDescent="0.25"/>
    <row r="469" s="82" customFormat="1" ht="18" customHeight="1" x14ac:dyDescent="0.25"/>
    <row r="470" s="82" customFormat="1" ht="18" customHeight="1" x14ac:dyDescent="0.25"/>
    <row r="471" s="82" customFormat="1" ht="18" customHeight="1" x14ac:dyDescent="0.25"/>
    <row r="472" s="82" customFormat="1" ht="18" customHeight="1" x14ac:dyDescent="0.25"/>
    <row r="473" s="82" customFormat="1" ht="18" customHeight="1" x14ac:dyDescent="0.25"/>
    <row r="474" s="82" customFormat="1" ht="18" customHeight="1" x14ac:dyDescent="0.25"/>
    <row r="475" s="82" customFormat="1" ht="18" customHeight="1" x14ac:dyDescent="0.25"/>
    <row r="476" s="82" customFormat="1" ht="18" customHeight="1" x14ac:dyDescent="0.25"/>
    <row r="477" s="82" customFormat="1" ht="18" customHeight="1" x14ac:dyDescent="0.25"/>
    <row r="478" s="82" customFormat="1" ht="18" customHeight="1" x14ac:dyDescent="0.25"/>
    <row r="479" s="82" customFormat="1" ht="18" customHeight="1" x14ac:dyDescent="0.25"/>
    <row r="480" s="82" customFormat="1" ht="18" customHeight="1" x14ac:dyDescent="0.25"/>
    <row r="481" s="82" customFormat="1" ht="18" customHeight="1" x14ac:dyDescent="0.25"/>
    <row r="482" s="82" customFormat="1" ht="18" customHeight="1" x14ac:dyDescent="0.25"/>
    <row r="483" s="82" customFormat="1" ht="18" customHeight="1" x14ac:dyDescent="0.25"/>
    <row r="484" s="82" customFormat="1" ht="18" customHeight="1" x14ac:dyDescent="0.25"/>
    <row r="485" s="82" customFormat="1" ht="18" customHeight="1" x14ac:dyDescent="0.25"/>
    <row r="486" s="82" customFormat="1" ht="18" customHeight="1" x14ac:dyDescent="0.25"/>
    <row r="487" s="82" customFormat="1" ht="18" customHeight="1" x14ac:dyDescent="0.25"/>
    <row r="488" s="82" customFormat="1" ht="18" customHeight="1" x14ac:dyDescent="0.25"/>
    <row r="489" s="82" customFormat="1" ht="18" customHeight="1" x14ac:dyDescent="0.25"/>
    <row r="490" s="82" customFormat="1" ht="18" customHeight="1" x14ac:dyDescent="0.25"/>
    <row r="491" s="82" customFormat="1" ht="18" customHeight="1" x14ac:dyDescent="0.25"/>
    <row r="492" s="82" customFormat="1" ht="18" customHeight="1" x14ac:dyDescent="0.25"/>
    <row r="493" s="82" customFormat="1" ht="18" customHeight="1" x14ac:dyDescent="0.25"/>
    <row r="494" s="82" customFormat="1" ht="18" customHeight="1" x14ac:dyDescent="0.25"/>
    <row r="495" s="82" customFormat="1" ht="18" customHeight="1" x14ac:dyDescent="0.25"/>
    <row r="496" s="82" customFormat="1" ht="18" customHeight="1" x14ac:dyDescent="0.25"/>
    <row r="497" s="82" customFormat="1" ht="18" customHeight="1" x14ac:dyDescent="0.25"/>
    <row r="498" s="82" customFormat="1" ht="18" customHeight="1" x14ac:dyDescent="0.25"/>
    <row r="499" s="82" customFormat="1" ht="18" customHeight="1" x14ac:dyDescent="0.25"/>
    <row r="500" s="82" customFormat="1" ht="18" customHeight="1" x14ac:dyDescent="0.25"/>
    <row r="501" s="82" customFormat="1" ht="18" customHeight="1" x14ac:dyDescent="0.25"/>
    <row r="502" s="82" customFormat="1" ht="18" customHeight="1" x14ac:dyDescent="0.25"/>
    <row r="503" s="82" customFormat="1" ht="18" customHeight="1" x14ac:dyDescent="0.25"/>
    <row r="504" s="82" customFormat="1" ht="18" customHeight="1" x14ac:dyDescent="0.25"/>
    <row r="505" s="82" customFormat="1" ht="18" customHeight="1" x14ac:dyDescent="0.25"/>
    <row r="506" s="82" customFormat="1" ht="18" customHeight="1" x14ac:dyDescent="0.25"/>
    <row r="507" s="82" customFormat="1" ht="18" customHeight="1" x14ac:dyDescent="0.25"/>
    <row r="508" s="82" customFormat="1" ht="18" customHeight="1" x14ac:dyDescent="0.25"/>
    <row r="509" s="82" customFormat="1" ht="18" customHeight="1" x14ac:dyDescent="0.25"/>
    <row r="510" s="82" customFormat="1" ht="18" customHeight="1" x14ac:dyDescent="0.25"/>
    <row r="511" s="82" customFormat="1" ht="18" customHeight="1" x14ac:dyDescent="0.25"/>
    <row r="512" s="82" customFormat="1" ht="18" customHeight="1" x14ac:dyDescent="0.25"/>
    <row r="513" s="82" customFormat="1" ht="18" customHeight="1" x14ac:dyDescent="0.25"/>
    <row r="514" s="82" customFormat="1" ht="18" customHeight="1" x14ac:dyDescent="0.25"/>
    <row r="515" s="82" customFormat="1" ht="18" customHeight="1" x14ac:dyDescent="0.25"/>
    <row r="516" s="82" customFormat="1" ht="18" customHeight="1" x14ac:dyDescent="0.25"/>
    <row r="517" s="82" customFormat="1" ht="18" customHeight="1" x14ac:dyDescent="0.25"/>
    <row r="518" s="82" customFormat="1" ht="18" customHeight="1" x14ac:dyDescent="0.25"/>
    <row r="519" s="82" customFormat="1" ht="18" customHeight="1" x14ac:dyDescent="0.25"/>
    <row r="520" s="82" customFormat="1" ht="18" customHeight="1" x14ac:dyDescent="0.25"/>
    <row r="521" s="82" customFormat="1" ht="18" customHeight="1" x14ac:dyDescent="0.25"/>
    <row r="522" s="82" customFormat="1" ht="18" customHeight="1" x14ac:dyDescent="0.25"/>
    <row r="523" s="82" customFormat="1" ht="18" customHeight="1" x14ac:dyDescent="0.25"/>
    <row r="524" s="82" customFormat="1" ht="18" customHeight="1" x14ac:dyDescent="0.25"/>
    <row r="525" s="82" customFormat="1" ht="18" customHeight="1" x14ac:dyDescent="0.25"/>
    <row r="526" s="82" customFormat="1" ht="18" customHeight="1" x14ac:dyDescent="0.25"/>
    <row r="527" s="82" customFormat="1" ht="18" customHeight="1" x14ac:dyDescent="0.25"/>
    <row r="528" s="82" customFormat="1" ht="18" customHeight="1" x14ac:dyDescent="0.25"/>
    <row r="529" s="82" customFormat="1" ht="18" customHeight="1" x14ac:dyDescent="0.25"/>
    <row r="530" s="82" customFormat="1" ht="18" customHeight="1" x14ac:dyDescent="0.25"/>
    <row r="531" s="82" customFormat="1" ht="18" customHeight="1" x14ac:dyDescent="0.25"/>
    <row r="532" s="82" customFormat="1" ht="18" customHeight="1" x14ac:dyDescent="0.25"/>
    <row r="533" s="82" customFormat="1" ht="18" customHeight="1" x14ac:dyDescent="0.25"/>
    <row r="534" s="82" customFormat="1" ht="18" customHeight="1" x14ac:dyDescent="0.25"/>
    <row r="535" s="82" customFormat="1" ht="18" customHeight="1" x14ac:dyDescent="0.25"/>
    <row r="536" s="82" customFormat="1" ht="18" customHeight="1" x14ac:dyDescent="0.25"/>
    <row r="537" s="82" customFormat="1" ht="18" customHeight="1" x14ac:dyDescent="0.25"/>
    <row r="538" s="82" customFormat="1" ht="18" customHeight="1" x14ac:dyDescent="0.25"/>
    <row r="539" s="82" customFormat="1" ht="18" customHeight="1" x14ac:dyDescent="0.25"/>
    <row r="540" s="82" customFormat="1" ht="18" customHeight="1" x14ac:dyDescent="0.25"/>
    <row r="541" s="82" customFormat="1" ht="18" customHeight="1" x14ac:dyDescent="0.25"/>
    <row r="542" s="82" customFormat="1" ht="18" customHeight="1" x14ac:dyDescent="0.25"/>
    <row r="543" s="82" customFormat="1" ht="18" customHeight="1" x14ac:dyDescent="0.25"/>
    <row r="544" s="82" customFormat="1" ht="18" customHeight="1" x14ac:dyDescent="0.25"/>
    <row r="545" s="82" customFormat="1" ht="18" customHeight="1" x14ac:dyDescent="0.25"/>
    <row r="546" s="82" customFormat="1" ht="18" customHeight="1" x14ac:dyDescent="0.25"/>
    <row r="547" s="82" customFormat="1" ht="18" customHeight="1" x14ac:dyDescent="0.25"/>
    <row r="548" s="82" customFormat="1" ht="18" customHeight="1" x14ac:dyDescent="0.25"/>
    <row r="549" s="82" customFormat="1" ht="18" customHeight="1" x14ac:dyDescent="0.25"/>
    <row r="550" s="82" customFormat="1" ht="18" customHeight="1" x14ac:dyDescent="0.25"/>
    <row r="551" s="82" customFormat="1" ht="18" customHeight="1" x14ac:dyDescent="0.25"/>
    <row r="552" s="82" customFormat="1" ht="18" customHeight="1" x14ac:dyDescent="0.25"/>
    <row r="553" s="82" customFormat="1" ht="18" customHeight="1" x14ac:dyDescent="0.25"/>
    <row r="554" s="82" customFormat="1" ht="18" customHeight="1" x14ac:dyDescent="0.25"/>
    <row r="555" s="82" customFormat="1" ht="18" customHeight="1" x14ac:dyDescent="0.25"/>
    <row r="556" s="82" customFormat="1" ht="18" customHeight="1" x14ac:dyDescent="0.25"/>
    <row r="557" s="82" customFormat="1" ht="18" customHeight="1" x14ac:dyDescent="0.25"/>
    <row r="558" s="82" customFormat="1" ht="18" customHeight="1" x14ac:dyDescent="0.25"/>
    <row r="559" s="82" customFormat="1" ht="18" customHeight="1" x14ac:dyDescent="0.25"/>
    <row r="560" s="82" customFormat="1" ht="18" customHeight="1" x14ac:dyDescent="0.25"/>
    <row r="561" s="82" customFormat="1" ht="18" customHeight="1" x14ac:dyDescent="0.25"/>
    <row r="562" s="82" customFormat="1" ht="18" customHeight="1" x14ac:dyDescent="0.25"/>
    <row r="563" s="82" customFormat="1" ht="18" customHeight="1" x14ac:dyDescent="0.25"/>
    <row r="564" s="82" customFormat="1" ht="18" customHeight="1" x14ac:dyDescent="0.25"/>
    <row r="565" s="82" customFormat="1" ht="18" customHeight="1" x14ac:dyDescent="0.25"/>
    <row r="566" s="82" customFormat="1" ht="18" customHeight="1" x14ac:dyDescent="0.25"/>
    <row r="567" s="82" customFormat="1" ht="18" customHeight="1" x14ac:dyDescent="0.25"/>
    <row r="568" s="82" customFormat="1" ht="18" customHeight="1" x14ac:dyDescent="0.25"/>
    <row r="569" s="82" customFormat="1" ht="18" customHeight="1" x14ac:dyDescent="0.25"/>
    <row r="570" s="82" customFormat="1" ht="18" customHeight="1" x14ac:dyDescent="0.25"/>
    <row r="571" s="82" customFormat="1" ht="18" customHeight="1" x14ac:dyDescent="0.25"/>
    <row r="572" s="82" customFormat="1" ht="18" customHeight="1" x14ac:dyDescent="0.25"/>
    <row r="573" s="82" customFormat="1" ht="18" customHeight="1" x14ac:dyDescent="0.25"/>
    <row r="574" s="82" customFormat="1" ht="18" customHeight="1" x14ac:dyDescent="0.25"/>
    <row r="575" s="82" customFormat="1" ht="18" customHeight="1" x14ac:dyDescent="0.25"/>
    <row r="576" s="82" customFormat="1" ht="18" customHeight="1" x14ac:dyDescent="0.25"/>
    <row r="577" s="82" customFormat="1" ht="18" customHeight="1" x14ac:dyDescent="0.25"/>
    <row r="578" s="82" customFormat="1" ht="18" customHeight="1" x14ac:dyDescent="0.25"/>
    <row r="579" s="82" customFormat="1" ht="18" customHeight="1" x14ac:dyDescent="0.25"/>
    <row r="580" s="82" customFormat="1" ht="18" customHeight="1" x14ac:dyDescent="0.25"/>
    <row r="581" s="82" customFormat="1" ht="18" customHeight="1" x14ac:dyDescent="0.25"/>
    <row r="582" s="82" customFormat="1" ht="18" customHeight="1" x14ac:dyDescent="0.25"/>
    <row r="583" s="82" customFormat="1" ht="18" customHeight="1" x14ac:dyDescent="0.25"/>
    <row r="584" s="82" customFormat="1" ht="18" customHeight="1" x14ac:dyDescent="0.25"/>
    <row r="585" s="82" customFormat="1" ht="18" customHeight="1" x14ac:dyDescent="0.25"/>
    <row r="586" s="82" customFormat="1" ht="18" customHeight="1" x14ac:dyDescent="0.25"/>
    <row r="587" s="82" customFormat="1" ht="18" customHeight="1" x14ac:dyDescent="0.25"/>
    <row r="588" s="82" customFormat="1" ht="18" customHeight="1" x14ac:dyDescent="0.25"/>
    <row r="589" s="82" customFormat="1" ht="18" customHeight="1" x14ac:dyDescent="0.25"/>
    <row r="590" s="82" customFormat="1" ht="18" customHeight="1" x14ac:dyDescent="0.25"/>
    <row r="591" s="82" customFormat="1" ht="18" customHeight="1" x14ac:dyDescent="0.25"/>
    <row r="592" s="82" customFormat="1" ht="18" customHeight="1" x14ac:dyDescent="0.25"/>
    <row r="593" s="82" customFormat="1" ht="18" customHeight="1" x14ac:dyDescent="0.25"/>
    <row r="594" s="82" customFormat="1" ht="18" customHeight="1" x14ac:dyDescent="0.25"/>
    <row r="595" s="82" customFormat="1" ht="18" customHeight="1" x14ac:dyDescent="0.25"/>
    <row r="596" s="82" customFormat="1" ht="18" customHeight="1" x14ac:dyDescent="0.25"/>
    <row r="597" s="82" customFormat="1" ht="18" customHeight="1" x14ac:dyDescent="0.25"/>
    <row r="598" s="82" customFormat="1" ht="18" customHeight="1" x14ac:dyDescent="0.25"/>
    <row r="599" s="82" customFormat="1" ht="18" customHeight="1" x14ac:dyDescent="0.25"/>
    <row r="600" s="82" customFormat="1" ht="18" customHeight="1" x14ac:dyDescent="0.25"/>
    <row r="601" s="82" customFormat="1" ht="18" customHeight="1" x14ac:dyDescent="0.25"/>
    <row r="602" s="82" customFormat="1" ht="18" customHeight="1" x14ac:dyDescent="0.25"/>
    <row r="603" s="82" customFormat="1" ht="18" customHeight="1" x14ac:dyDescent="0.25"/>
    <row r="604" s="82" customFormat="1" ht="18" customHeight="1" x14ac:dyDescent="0.25"/>
    <row r="605" s="82" customFormat="1" ht="18" customHeight="1" x14ac:dyDescent="0.25"/>
    <row r="606" s="82" customFormat="1" ht="18" customHeight="1" x14ac:dyDescent="0.25"/>
    <row r="607" s="82" customFormat="1" ht="18" customHeight="1" x14ac:dyDescent="0.25"/>
    <row r="608" s="82" customFormat="1" ht="18" customHeight="1" x14ac:dyDescent="0.25"/>
    <row r="609" s="82" customFormat="1" ht="18" customHeight="1" x14ac:dyDescent="0.25"/>
    <row r="610" s="82" customFormat="1" ht="18" customHeight="1" x14ac:dyDescent="0.25"/>
    <row r="611" s="82" customFormat="1" ht="18" customHeight="1" x14ac:dyDescent="0.25"/>
    <row r="612" s="82" customFormat="1" ht="18" customHeight="1" x14ac:dyDescent="0.25"/>
    <row r="613" s="82" customFormat="1" ht="18" customHeight="1" x14ac:dyDescent="0.25"/>
    <row r="614" s="82" customFormat="1" ht="18" customHeight="1" x14ac:dyDescent="0.25"/>
    <row r="615" s="82" customFormat="1" ht="18" customHeight="1" x14ac:dyDescent="0.25"/>
    <row r="616" s="82" customFormat="1" ht="18" customHeight="1" x14ac:dyDescent="0.25"/>
    <row r="617" s="82" customFormat="1" ht="18" customHeight="1" x14ac:dyDescent="0.25"/>
    <row r="618" s="82" customFormat="1" ht="18" customHeight="1" x14ac:dyDescent="0.25"/>
    <row r="619" s="82" customFormat="1" ht="18" customHeight="1" x14ac:dyDescent="0.25"/>
    <row r="620" s="82" customFormat="1" ht="18" customHeight="1" x14ac:dyDescent="0.25"/>
    <row r="621" s="82" customFormat="1" ht="18" customHeight="1" x14ac:dyDescent="0.25"/>
    <row r="622" s="82" customFormat="1" ht="18" customHeight="1" x14ac:dyDescent="0.25"/>
    <row r="623" s="82" customFormat="1" ht="18" customHeight="1" x14ac:dyDescent="0.25"/>
    <row r="624" s="82" customFormat="1" ht="18" customHeight="1" x14ac:dyDescent="0.25"/>
    <row r="625" s="82" customFormat="1" ht="18" customHeight="1" x14ac:dyDescent="0.25"/>
    <row r="626" s="82" customFormat="1" ht="18" customHeight="1" x14ac:dyDescent="0.25"/>
    <row r="627" s="82" customFormat="1" ht="18" customHeight="1" x14ac:dyDescent="0.25"/>
    <row r="628" s="82" customFormat="1" ht="18" customHeight="1" x14ac:dyDescent="0.25"/>
    <row r="629" s="82" customFormat="1" ht="18" customHeight="1" x14ac:dyDescent="0.25"/>
    <row r="630" s="82" customFormat="1" ht="18" customHeight="1" x14ac:dyDescent="0.25"/>
    <row r="631" s="82" customFormat="1" ht="18" customHeight="1" x14ac:dyDescent="0.25"/>
    <row r="632" s="82" customFormat="1" ht="18" customHeight="1" x14ac:dyDescent="0.25"/>
    <row r="633" s="82" customFormat="1" ht="18" customHeight="1" x14ac:dyDescent="0.25"/>
    <row r="634" s="82" customFormat="1" ht="18" customHeight="1" x14ac:dyDescent="0.25"/>
    <row r="635" s="82" customFormat="1" ht="18" customHeight="1" x14ac:dyDescent="0.25"/>
    <row r="636" s="82" customFormat="1" ht="18" customHeight="1" x14ac:dyDescent="0.25"/>
    <row r="637" s="82" customFormat="1" ht="18" customHeight="1" x14ac:dyDescent="0.25"/>
    <row r="638" s="82" customFormat="1" ht="18" customHeight="1" x14ac:dyDescent="0.25"/>
    <row r="639" s="82" customFormat="1" ht="18" customHeight="1" x14ac:dyDescent="0.25"/>
    <row r="640" s="82" customFormat="1" ht="18" customHeight="1" x14ac:dyDescent="0.25"/>
    <row r="641" s="82" customFormat="1" ht="18" customHeight="1" x14ac:dyDescent="0.25"/>
    <row r="642" s="82" customFormat="1" ht="18" customHeight="1" x14ac:dyDescent="0.25"/>
    <row r="643" s="82" customFormat="1" ht="18" customHeight="1" x14ac:dyDescent="0.25"/>
    <row r="644" s="82" customFormat="1" ht="18" customHeight="1" x14ac:dyDescent="0.25"/>
    <row r="645" s="82" customFormat="1" ht="18" customHeight="1" x14ac:dyDescent="0.25"/>
    <row r="646" s="82" customFormat="1" ht="18" customHeight="1" x14ac:dyDescent="0.25"/>
    <row r="647" s="82" customFormat="1" ht="18" customHeight="1" x14ac:dyDescent="0.25"/>
    <row r="648" s="82" customFormat="1" ht="18" customHeight="1" x14ac:dyDescent="0.25"/>
    <row r="649" s="82" customFormat="1" ht="18" customHeight="1" x14ac:dyDescent="0.25"/>
    <row r="650" s="82" customFormat="1" ht="18" customHeight="1" x14ac:dyDescent="0.25"/>
    <row r="651" s="82" customFormat="1" ht="18" customHeight="1" x14ac:dyDescent="0.25"/>
    <row r="652" s="82" customFormat="1" ht="18" customHeight="1" x14ac:dyDescent="0.25"/>
    <row r="653" s="82" customFormat="1" ht="18" customHeight="1" x14ac:dyDescent="0.25"/>
    <row r="654" s="82" customFormat="1" ht="18" customHeight="1" x14ac:dyDescent="0.25"/>
    <row r="655" s="82" customFormat="1" ht="18" customHeight="1" x14ac:dyDescent="0.25"/>
    <row r="656" s="82" customFormat="1" ht="18" customHeight="1" x14ac:dyDescent="0.25"/>
    <row r="657" s="82" customFormat="1" ht="18" customHeight="1" x14ac:dyDescent="0.25"/>
    <row r="658" s="82" customFormat="1" ht="18" customHeight="1" x14ac:dyDescent="0.25"/>
    <row r="659" s="82" customFormat="1" ht="18" customHeight="1" x14ac:dyDescent="0.25"/>
    <row r="660" s="82" customFormat="1" ht="18" customHeight="1" x14ac:dyDescent="0.25"/>
    <row r="661" s="82" customFormat="1" ht="18" customHeight="1" x14ac:dyDescent="0.25"/>
    <row r="662" s="82" customFormat="1" ht="18" customHeight="1" x14ac:dyDescent="0.25"/>
    <row r="663" s="82" customFormat="1" ht="18" customHeight="1" x14ac:dyDescent="0.25"/>
    <row r="664" s="82" customFormat="1" ht="18" customHeight="1" x14ac:dyDescent="0.25"/>
    <row r="665" s="82" customFormat="1" ht="18" customHeight="1" x14ac:dyDescent="0.25"/>
    <row r="666" s="82" customFormat="1" ht="18" customHeight="1" x14ac:dyDescent="0.25"/>
    <row r="667" s="82" customFormat="1" ht="18" customHeight="1" x14ac:dyDescent="0.25"/>
    <row r="668" s="82" customFormat="1" ht="18" customHeight="1" x14ac:dyDescent="0.25"/>
    <row r="669" s="82" customFormat="1" ht="18" customHeight="1" x14ac:dyDescent="0.25"/>
    <row r="670" s="82" customFormat="1" ht="18" customHeight="1" x14ac:dyDescent="0.25"/>
    <row r="671" s="82" customFormat="1" ht="18" customHeight="1" x14ac:dyDescent="0.25"/>
    <row r="672" s="82" customFormat="1" ht="18" customHeight="1" x14ac:dyDescent="0.25"/>
    <row r="673" s="82" customFormat="1" ht="18" customHeight="1" x14ac:dyDescent="0.25"/>
    <row r="674" s="82" customFormat="1" ht="18" customHeight="1" x14ac:dyDescent="0.25"/>
    <row r="675" s="82" customFormat="1" ht="18" customHeight="1" x14ac:dyDescent="0.25"/>
    <row r="676" s="82" customFormat="1" ht="18" customHeight="1" x14ac:dyDescent="0.25"/>
    <row r="677" s="82" customFormat="1" ht="18" customHeight="1" x14ac:dyDescent="0.25"/>
    <row r="678" s="82" customFormat="1" ht="18" customHeight="1" x14ac:dyDescent="0.25"/>
    <row r="679" s="82" customFormat="1" ht="18" customHeight="1" x14ac:dyDescent="0.25"/>
    <row r="680" s="82" customFormat="1" ht="18" customHeight="1" x14ac:dyDescent="0.25"/>
    <row r="681" s="82" customFormat="1" ht="18" customHeight="1" x14ac:dyDescent="0.25"/>
    <row r="682" s="82" customFormat="1" ht="18" customHeight="1" x14ac:dyDescent="0.25"/>
    <row r="683" s="82" customFormat="1" ht="18" customHeight="1" x14ac:dyDescent="0.25"/>
    <row r="684" s="82" customFormat="1" ht="18" customHeight="1" x14ac:dyDescent="0.25"/>
    <row r="685" s="82" customFormat="1" ht="18" customHeight="1" x14ac:dyDescent="0.25"/>
    <row r="686" s="82" customFormat="1" ht="18" customHeight="1" x14ac:dyDescent="0.25"/>
    <row r="687" s="82" customFormat="1" ht="18" customHeight="1" x14ac:dyDescent="0.25"/>
    <row r="688" s="82" customFormat="1" ht="18" customHeight="1" x14ac:dyDescent="0.25"/>
    <row r="689" s="82" customFormat="1" ht="18" customHeight="1" x14ac:dyDescent="0.25"/>
    <row r="690" s="82" customFormat="1" ht="18" customHeight="1" x14ac:dyDescent="0.25"/>
    <row r="691" s="82" customFormat="1" ht="18" customHeight="1" x14ac:dyDescent="0.25"/>
    <row r="692" s="82" customFormat="1" ht="18" customHeight="1" x14ac:dyDescent="0.25"/>
    <row r="693" s="82" customFormat="1" ht="18" customHeight="1" x14ac:dyDescent="0.25"/>
    <row r="694" s="82" customFormat="1" ht="18" customHeight="1" x14ac:dyDescent="0.25"/>
    <row r="695" s="82" customFormat="1" ht="18" customHeight="1" x14ac:dyDescent="0.25"/>
    <row r="696" s="82" customFormat="1" ht="18" customHeight="1" x14ac:dyDescent="0.25"/>
    <row r="697" s="82" customFormat="1" ht="18" customHeight="1" x14ac:dyDescent="0.25"/>
    <row r="698" s="82" customFormat="1" ht="18" customHeight="1" x14ac:dyDescent="0.25"/>
    <row r="699" s="82" customFormat="1" ht="18" customHeight="1" x14ac:dyDescent="0.25"/>
    <row r="700" s="82" customFormat="1" ht="18" customHeight="1" x14ac:dyDescent="0.25"/>
    <row r="701" s="82" customFormat="1" ht="18" customHeight="1" x14ac:dyDescent="0.25"/>
    <row r="702" s="82" customFormat="1" ht="18" customHeight="1" x14ac:dyDescent="0.25"/>
    <row r="703" s="82" customFormat="1" ht="18" customHeight="1" x14ac:dyDescent="0.25"/>
    <row r="704" s="82" customFormat="1" ht="18" customHeight="1" x14ac:dyDescent="0.25"/>
    <row r="705" s="82" customFormat="1" ht="18" customHeight="1" x14ac:dyDescent="0.25"/>
    <row r="706" s="82" customFormat="1" ht="18" customHeight="1" x14ac:dyDescent="0.25"/>
    <row r="707" s="82" customFormat="1" ht="18" customHeight="1" x14ac:dyDescent="0.25"/>
    <row r="708" s="82" customFormat="1" ht="18" customHeight="1" x14ac:dyDescent="0.25"/>
    <row r="709" s="82" customFormat="1" ht="18" customHeight="1" x14ac:dyDescent="0.25"/>
    <row r="710" s="82" customFormat="1" ht="18" customHeight="1" x14ac:dyDescent="0.25"/>
    <row r="711" s="82" customFormat="1" ht="18" customHeight="1" x14ac:dyDescent="0.25"/>
    <row r="712" s="82" customFormat="1" ht="18" customHeight="1" x14ac:dyDescent="0.25"/>
    <row r="713" s="82" customFormat="1" ht="18" customHeight="1" x14ac:dyDescent="0.25"/>
    <row r="714" s="82" customFormat="1" ht="18" customHeight="1" x14ac:dyDescent="0.25"/>
    <row r="715" s="82" customFormat="1" ht="18" customHeight="1" x14ac:dyDescent="0.25"/>
    <row r="716" s="82" customFormat="1" ht="18" customHeight="1" x14ac:dyDescent="0.25"/>
    <row r="717" s="82" customFormat="1" ht="18" customHeight="1" x14ac:dyDescent="0.25"/>
    <row r="718" s="82" customFormat="1" ht="18" customHeight="1" x14ac:dyDescent="0.25"/>
    <row r="719" s="82" customFormat="1" ht="18" customHeight="1" x14ac:dyDescent="0.25"/>
    <row r="720" s="82" customFormat="1" ht="18" customHeight="1" x14ac:dyDescent="0.25"/>
    <row r="721" s="82" customFormat="1" ht="18" customHeight="1" x14ac:dyDescent="0.25"/>
    <row r="722" s="82" customFormat="1" ht="18" customHeight="1" x14ac:dyDescent="0.25"/>
    <row r="723" s="82" customFormat="1" ht="18" customHeight="1" x14ac:dyDescent="0.25"/>
    <row r="724" s="82" customFormat="1" ht="18" customHeight="1" x14ac:dyDescent="0.25"/>
    <row r="725" s="82" customFormat="1" ht="18" customHeight="1" x14ac:dyDescent="0.25"/>
    <row r="726" s="82" customFormat="1" ht="18" customHeight="1" x14ac:dyDescent="0.25"/>
    <row r="727" s="82" customFormat="1" ht="18" customHeight="1" x14ac:dyDescent="0.25"/>
    <row r="728" s="82" customFormat="1" ht="18" customHeight="1" x14ac:dyDescent="0.25"/>
    <row r="729" s="82" customFormat="1" ht="18" customHeight="1" x14ac:dyDescent="0.25"/>
  </sheetData>
  <sheetProtection selectLockedCells="1"/>
  <mergeCells count="4">
    <mergeCell ref="A1:H1"/>
    <mergeCell ref="A2:H3"/>
    <mergeCell ref="L2:N2"/>
    <mergeCell ref="L3:N3"/>
  </mergeCells>
  <pageMargins left="0.7" right="0.7" top="0.75" bottom="0.75" header="0.3" footer="0.3"/>
  <customProperties>
    <customPr name="IbpWorksheetKeyString_GUID" r:id="rId1"/>
  </customProperties>
</worksheet>
</file>

<file path=docMetadata/LabelInfo.xml><?xml version="1.0" encoding="utf-8"?>
<clbl:labelList xmlns:clbl="http://schemas.microsoft.com/office/2020/mipLabelMetadata">
  <clbl:label id="{5e0b361b-59ed-466e-8759-030448046197}" enabled="0" method="" siteId="{5e0b361b-59ed-466e-8759-0304480461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1- 2.5 GAL GEN</vt:lpstr>
      <vt:lpstr>LOT 2 - 15 GAL GEN</vt:lpstr>
      <vt:lpstr>LOT 3 - HELENA</vt:lpstr>
      <vt:lpstr>LOT 4 - ALLIGARE</vt:lpstr>
      <vt:lpstr>LOT 5 - BREWER</vt:lpstr>
      <vt:lpstr>LOT 6 - CYGNET</vt:lpstr>
      <vt:lpstr> LOT 7 - SEPRO</vt:lpstr>
      <vt:lpstr>LOT 8 - MISC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Cobian, Kelly</dc:creator>
  <cp:lastModifiedBy>Hardee, Ginger</cp:lastModifiedBy>
  <dcterms:created xsi:type="dcterms:W3CDTF">2019-05-06T20:24:05Z</dcterms:created>
  <dcterms:modified xsi:type="dcterms:W3CDTF">2026-03-06T20:15:23Z</dcterms:modified>
</cp:coreProperties>
</file>