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Herbicides Adjuvants and Blends\5400026890, STC for Herbicides\2 Evaluation Docs\3 Solicitation Responses\ORION\"/>
    </mc:Choice>
  </mc:AlternateContent>
  <xr:revisionPtr revIDLastSave="0" documentId="14_{89B78BA0-C204-4773-808B-5A49C3B8B882}" xr6:coauthVersionLast="47" xr6:coauthVersionMax="47" xr10:uidLastSave="{00000000-0000-0000-0000-000000000000}"/>
  <bookViews>
    <workbookView xWindow="-28920" yWindow="-120" windowWidth="29040" windowHeight="15720" firstSheet="2" activeTab="2" xr2:uid="{00000000-000D-0000-FFFF-FFFF00000000}"/>
  </bookViews>
  <sheets>
    <sheet name="LOT 1- 2.5 GAL GEN" sheetId="3" state="hidden" r:id="rId1"/>
    <sheet name="LOT 2 - 15 GAL GEN" sheetId="1" state="hidden" r:id="rId2"/>
    <sheet name="LOT 3 - HELENA" sheetId="11" r:id="rId3"/>
    <sheet name="LOT 4 - ALLIGARE" sheetId="4" r:id="rId4"/>
    <sheet name="LOT 5 - BREWER" sheetId="5" state="hidden" r:id="rId5"/>
    <sheet name="LOT 6 - CYGNET" sheetId="6" state="hidden" r:id="rId6"/>
    <sheet name=" LOT 7 - SEPRO" sheetId="9" r:id="rId7"/>
    <sheet name="LOT 8 - MISC GEN" sheetId="7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0" i="3"/>
  <c r="H11" i="6"/>
  <c r="H10" i="6" l="1"/>
  <c r="H9" i="6"/>
  <c r="H8" i="6"/>
  <c r="H7" i="6"/>
  <c r="H6" i="6"/>
  <c r="D6" i="5"/>
  <c r="H6" i="5"/>
  <c r="D7" i="5"/>
  <c r="H7" i="5"/>
  <c r="D8" i="5"/>
  <c r="H8" i="5"/>
  <c r="D9" i="5"/>
  <c r="H9" i="5"/>
  <c r="H17" i="5"/>
  <c r="H16" i="5"/>
  <c r="H15" i="5"/>
  <c r="H14" i="5"/>
  <c r="H13" i="5"/>
  <c r="H12" i="5"/>
  <c r="H11" i="5"/>
  <c r="H10" i="5"/>
  <c r="D17" i="5"/>
  <c r="D16" i="5"/>
  <c r="D15" i="5"/>
  <c r="D14" i="5"/>
  <c r="D13" i="5"/>
  <c r="D11" i="5"/>
  <c r="D10" i="5"/>
  <c r="E12" i="3"/>
  <c r="E6" i="1"/>
  <c r="E7" i="3"/>
  <c r="E8" i="3"/>
  <c r="E9" i="3"/>
  <c r="E10" i="3"/>
  <c r="E11" i="3"/>
  <c r="E13" i="3"/>
  <c r="E14" i="3"/>
  <c r="E15" i="3"/>
  <c r="E16" i="3"/>
  <c r="E17" i="3"/>
  <c r="E6" i="3"/>
  <c r="H12" i="6" l="1"/>
  <c r="H19" i="5"/>
  <c r="E18" i="3"/>
  <c r="E19" i="3"/>
  <c r="E13" i="1" l="1"/>
  <c r="E12" i="1"/>
  <c r="E11" i="1"/>
  <c r="E10" i="1"/>
  <c r="E7" i="1"/>
  <c r="E8" i="1"/>
  <c r="E9" i="1"/>
</calcChain>
</file>

<file path=xl/sharedStrings.xml><?xml version="1.0" encoding="utf-8"?>
<sst xmlns="http://schemas.openxmlformats.org/spreadsheetml/2006/main" count="874" uniqueCount="256">
  <si>
    <t>Pricing Sheet</t>
  </si>
  <si>
    <t>Product Description</t>
  </si>
  <si>
    <t>Active Ingreditent Minimum</t>
  </si>
  <si>
    <t xml:space="preserve">Estmatied Quantity </t>
  </si>
  <si>
    <t>Extended Price</t>
  </si>
  <si>
    <t>glyphosate N-(phosphonomethyl)glycine, isopropylamine salt 53.8%</t>
  </si>
  <si>
    <t>3,5,6-trichloro-2-pyridinyloxyacetic acid, butoxyethyl ester 60.45%</t>
  </si>
  <si>
    <t>3,5,6-trichloro-2-pyridinyloxyacetic acid, triethylamine salt 44.4%</t>
  </si>
  <si>
    <t>ethyl hydrogen (aminocarbonyl) phosphonate 41.5%</t>
  </si>
  <si>
    <t>Triisopropanolammonium salt of 2-pyridine carboxylic acid, 4-amino-3,6-dichloro- 40.6%</t>
  </si>
  <si>
    <t>Sulfosulfuron 75%</t>
  </si>
  <si>
    <t>(±)-2-[4,5-dihydro4-methyl-4-(1-methylethyl)-5-oxo-1Himidazol-2-yl]-5-methyl-3- pyridinecarboxylic acid 23.6%</t>
  </si>
  <si>
    <t>N/A</t>
  </si>
  <si>
    <r>
      <rPr>
        <b/>
        <sz val="12"/>
        <color theme="1"/>
        <rFont val="Calibri"/>
        <family val="2"/>
        <scheme val="minor"/>
      </rPr>
      <t>2.5 Gallon-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Glyphosate</t>
    </r>
  </si>
  <si>
    <r>
      <rPr>
        <b/>
        <sz val="12"/>
        <color theme="1"/>
        <rFont val="Calibri"/>
        <family val="2"/>
        <scheme val="minor"/>
      </rPr>
      <t>2.5  Gallon-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</si>
  <si>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2.5 Gallon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Triclopyr amine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</si>
  <si>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Fosamine</t>
    </r>
  </si>
  <si>
    <r>
      <rPr>
        <b/>
        <sz val="12"/>
        <color theme="1"/>
        <rFont val="Calibri"/>
        <family val="2"/>
        <scheme val="minor"/>
      </rPr>
      <t xml:space="preserve">2.5 Gallon-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</si>
  <si>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</si>
  <si>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Brewer Defoamer (Anti-Foam)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</si>
  <si>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PolyContol 2 (Anti-Drift)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</si>
  <si>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Hi-Light Blue Liquid (Dye)</t>
    </r>
  </si>
  <si>
    <r>
      <rPr>
        <b/>
        <sz val="12"/>
        <color theme="1"/>
        <rFont val="Calibri"/>
        <family val="2"/>
        <scheme val="minor"/>
      </rPr>
      <t>1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</si>
  <si>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</si>
  <si>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15 Gal.</t>
    </r>
    <r>
      <rPr>
        <b/>
        <sz val="11"/>
        <color theme="1"/>
        <rFont val="Calibri"/>
        <family val="2"/>
        <scheme val="minor"/>
      </rPr>
      <t>- Glyphosate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</si>
  <si>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</si>
  <si>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amine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</si>
  <si>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Fosamine</t>
    </r>
  </si>
  <si>
    <r>
      <rPr>
        <b/>
        <sz val="12"/>
        <color theme="1"/>
        <rFont val="Calibri"/>
        <family val="2"/>
        <scheme val="minor"/>
      </rPr>
      <t>15 Gal</t>
    </r>
    <r>
      <rPr>
        <b/>
        <sz val="11"/>
        <color theme="1"/>
        <rFont val="Calibri"/>
        <family val="2"/>
        <scheme val="minor"/>
      </rPr>
      <t>.-  Triclopyr Blend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</si>
  <si>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83-17 (Crop Oil)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</si>
  <si>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 90-10 (Surfactant)</t>
    </r>
  </si>
  <si>
    <t>Brand Name</t>
  </si>
  <si>
    <r>
      <t xml:space="preserve">*** All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</si>
  <si>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Minimum Active Ingredients</t>
  </si>
  <si>
    <t>Per Unit Price (include surcharges, fees and shipping fees)</t>
  </si>
  <si>
    <t>Enter this total bid amount for Lot 2</t>
  </si>
  <si>
    <t xml:space="preserve">Enter this total bid amount for Lot 1 </t>
  </si>
  <si>
    <t>South Carolina Statewide Herbicides, Adjuvants &amp; Blends- Solicitation number 5400026890</t>
  </si>
  <si>
    <t xml:space="preserve">20% Triclopyr ester (BEE) (384 fluid ounces), Basal Oil (1,528 fluid ounces), Red Dye Spray Indicator (8 fluid ounces) </t>
  </si>
  <si>
    <t>Offeror's name:</t>
  </si>
  <si>
    <t>Vendor number:</t>
  </si>
  <si>
    <t>3,5,6-trichloro-2-pyridinyloxyacetic acid, 29.4%</t>
  </si>
  <si>
    <t>2.5 Gallon-Triclopyr acid</t>
  </si>
  <si>
    <t>15 Gal.- Triclopyr acid</t>
  </si>
  <si>
    <t>Alligare</t>
  </si>
  <si>
    <t>2,4-D Amine</t>
  </si>
  <si>
    <t>Alligare 7</t>
  </si>
  <si>
    <t>Alligare 90</t>
  </si>
  <si>
    <t>Argos</t>
  </si>
  <si>
    <t>De-Foamer</t>
  </si>
  <si>
    <t>Diaquat</t>
  </si>
  <si>
    <t>Drift Control</t>
  </si>
  <si>
    <t>Ecomazapyr 2 SL</t>
  </si>
  <si>
    <t>Flumigard SC</t>
  </si>
  <si>
    <t>Flumigard WDG</t>
  </si>
  <si>
    <t>Fluridone</t>
  </si>
  <si>
    <t>Glyphosate 5.4</t>
  </si>
  <si>
    <t>Imazapyr 4 SL</t>
  </si>
  <si>
    <t>Imox</t>
  </si>
  <si>
    <t>MSO 1</t>
  </si>
  <si>
    <t>MVO Plus 1</t>
  </si>
  <si>
    <t>Propeller</t>
  </si>
  <si>
    <t>Trace</t>
  </si>
  <si>
    <t>Triclopry 3</t>
  </si>
  <si>
    <t>Water Conditioner Gold</t>
  </si>
  <si>
    <t>Herbicide</t>
  </si>
  <si>
    <t>Adjuvant</t>
  </si>
  <si>
    <t>Algaecide</t>
  </si>
  <si>
    <t>Manufacturer</t>
  </si>
  <si>
    <t>Product</t>
  </si>
  <si>
    <t>Class</t>
  </si>
  <si>
    <t>Type</t>
  </si>
  <si>
    <t>Pricing Unit</t>
  </si>
  <si>
    <t>Gallon</t>
  </si>
  <si>
    <t>Quart</t>
  </si>
  <si>
    <t>Pound</t>
  </si>
  <si>
    <t>Estimated Quantity</t>
  </si>
  <si>
    <t>Price Per Unit</t>
  </si>
  <si>
    <t>Liquid</t>
  </si>
  <si>
    <t>Brewer International</t>
  </si>
  <si>
    <t>AquabupH</t>
  </si>
  <si>
    <t>Brewer Defoamer</t>
  </si>
  <si>
    <t>Brewer F-239</t>
  </si>
  <si>
    <t>Cide-Kick</t>
  </si>
  <si>
    <t>Cide-Kick II</t>
  </si>
  <si>
    <t>Ivod</t>
  </si>
  <si>
    <t>Poly Control 2</t>
  </si>
  <si>
    <t>Polyan</t>
  </si>
  <si>
    <t>Silenergy</t>
  </si>
  <si>
    <t>Summit 9-10</t>
  </si>
  <si>
    <t>Sun Wet</t>
  </si>
  <si>
    <t>Sunenergy</t>
  </si>
  <si>
    <t>Other</t>
  </si>
  <si>
    <t>Gallons</t>
  </si>
  <si>
    <t>Enter this total bid amount for Brewer</t>
  </si>
  <si>
    <t>Cygnet Enterprises</t>
  </si>
  <si>
    <t>Cygent BioBlend II (WSP)</t>
  </si>
  <si>
    <t>Cygnet Plus</t>
  </si>
  <si>
    <t>Cygnet Select</t>
  </si>
  <si>
    <t>Cygnet Select EXTREME</t>
  </si>
  <si>
    <t>Mukk Busster (Pellets)</t>
  </si>
  <si>
    <t>Colorant</t>
  </si>
  <si>
    <t>Enter this total bid amount for Cygnet</t>
  </si>
  <si>
    <t>Helena Chemical Company</t>
  </si>
  <si>
    <t>Cohere</t>
  </si>
  <si>
    <t>DLZ</t>
  </si>
  <si>
    <t>Grounded</t>
  </si>
  <si>
    <t>Hardball</t>
  </si>
  <si>
    <t>Kammo Plus</t>
  </si>
  <si>
    <t>Trycera</t>
  </si>
  <si>
    <t>Nufarm</t>
  </si>
  <si>
    <t>AquaNeat</t>
  </si>
  <si>
    <t>Aquasweep</t>
  </si>
  <si>
    <t>Clipper</t>
  </si>
  <si>
    <t>Clipper SC</t>
  </si>
  <si>
    <t>Depth Charge</t>
  </si>
  <si>
    <t>Diquat SPC 2L</t>
  </si>
  <si>
    <t>Polaris</t>
  </si>
  <si>
    <t>Polaris AC Complete</t>
  </si>
  <si>
    <t>Tahoe 3A</t>
  </si>
  <si>
    <t>Tradewind</t>
  </si>
  <si>
    <t>Weedar 64</t>
  </si>
  <si>
    <t>Pounds</t>
  </si>
  <si>
    <t>SePro</t>
  </si>
  <si>
    <t>Algimycin PWF</t>
  </si>
  <si>
    <t>Amp↑</t>
  </si>
  <si>
    <t>Aquashade</t>
  </si>
  <si>
    <t>Aquashade Plus</t>
  </si>
  <si>
    <t>Aquashadow Black</t>
  </si>
  <si>
    <t>Avast</t>
  </si>
  <si>
    <t>Bacti-Klear (Granular)</t>
  </si>
  <si>
    <t>Blue Springs</t>
  </si>
  <si>
    <t>Blue Springs Plus</t>
  </si>
  <si>
    <t>Blue Stone Crystals</t>
  </si>
  <si>
    <t>Captain</t>
  </si>
  <si>
    <t>Captain XTR</t>
  </si>
  <si>
    <t>Clearcast</t>
  </si>
  <si>
    <t>Clearigate</t>
  </si>
  <si>
    <t>Cutrine Plus</t>
  </si>
  <si>
    <t>Cutrine Plus Granular</t>
  </si>
  <si>
    <t>Cutrine Ultra</t>
  </si>
  <si>
    <t>EutorSORB G</t>
  </si>
  <si>
    <t>EutroSORB F</t>
  </si>
  <si>
    <t>EutroSORB WC</t>
  </si>
  <si>
    <t>Galleon (SC)</t>
  </si>
  <si>
    <t>Habitat</t>
  </si>
  <si>
    <t>Harpoon (Granular)</t>
  </si>
  <si>
    <t>Harpoon (Liquid)</t>
  </si>
  <si>
    <t>Harvester</t>
  </si>
  <si>
    <t>Komeen</t>
  </si>
  <si>
    <t>Komeen Descend</t>
  </si>
  <si>
    <t>K-Tea</t>
  </si>
  <si>
    <t>Littora</t>
  </si>
  <si>
    <t>Midnight Blue Reflection</t>
  </si>
  <si>
    <t>Natrix</t>
  </si>
  <si>
    <t>Nautique</t>
  </si>
  <si>
    <t>Navigate</t>
  </si>
  <si>
    <t>Oasis</t>
  </si>
  <si>
    <t>Oximycin</t>
  </si>
  <si>
    <t>PAK 27</t>
  </si>
  <si>
    <t>Phycomycin SCP</t>
  </si>
  <si>
    <t>ProcellaCOR SC</t>
  </si>
  <si>
    <t>Renovate 3</t>
  </si>
  <si>
    <t>Renovate Max G</t>
  </si>
  <si>
    <t>Renovate OTF</t>
  </si>
  <si>
    <t>Revive</t>
  </si>
  <si>
    <t>Sculpin G</t>
  </si>
  <si>
    <t>SeClear</t>
  </si>
  <si>
    <t>SeClear G</t>
  </si>
  <si>
    <t>Sonar AS</t>
  </si>
  <si>
    <t>Sonar Genesis</t>
  </si>
  <si>
    <t>Sonar H4C</t>
  </si>
  <si>
    <t>Sonar Infinity</t>
  </si>
  <si>
    <t>Sonar One</t>
  </si>
  <si>
    <t>Sonar PR</t>
  </si>
  <si>
    <t>Sonar Q</t>
  </si>
  <si>
    <t>Sonar RTU</t>
  </si>
  <si>
    <t>Sonar SRP</t>
  </si>
  <si>
    <t>Stingray</t>
  </si>
  <si>
    <t>Weedtrine D</t>
  </si>
  <si>
    <t>Muck Reducer</t>
  </si>
  <si>
    <t>Phosphorous Mitigation</t>
  </si>
  <si>
    <t>Water Clarifier</t>
  </si>
  <si>
    <t>Each</t>
  </si>
  <si>
    <t>PDU</t>
  </si>
  <si>
    <t>United Phosphorus</t>
  </si>
  <si>
    <t>Aquastrike</t>
  </si>
  <si>
    <t>Aquathol K</t>
  </si>
  <si>
    <t>Aquathol Super K</t>
  </si>
  <si>
    <t>Cascade</t>
  </si>
  <si>
    <t>Current</t>
  </si>
  <si>
    <t>Hydrothol 191</t>
  </si>
  <si>
    <t>Hydrothol 191 (Granular)</t>
  </si>
  <si>
    <t>Symmetry NXG</t>
  </si>
  <si>
    <t>Teton</t>
  </si>
  <si>
    <t>Top Deck</t>
  </si>
  <si>
    <t>Atticus</t>
  </si>
  <si>
    <t>Schooner (WDG)</t>
  </si>
  <si>
    <t>Schooner SC</t>
  </si>
  <si>
    <t>Semera SC</t>
  </si>
  <si>
    <t>Bayer</t>
  </si>
  <si>
    <t>RoundUp Custom</t>
  </si>
  <si>
    <t>RoundUp ProMax</t>
  </si>
  <si>
    <t>RoundUp QuickPro SC</t>
  </si>
  <si>
    <t>BioSafe Systems</t>
  </si>
  <si>
    <t>Calcis</t>
  </si>
  <si>
    <t>GreenClean (Granular)</t>
  </si>
  <si>
    <t>GreenClean Liquid 2.0</t>
  </si>
  <si>
    <t>GreenClean Liquid 5.0</t>
  </si>
  <si>
    <t>GreenClean Pro</t>
  </si>
  <si>
    <t>Biosorb</t>
  </si>
  <si>
    <t>TopFilm</t>
  </si>
  <si>
    <t>Fluid Ounces</t>
  </si>
  <si>
    <t>Chem One</t>
  </si>
  <si>
    <t>Alum</t>
  </si>
  <si>
    <t>Copper Sulfate Crystals (Fine 30)</t>
  </si>
  <si>
    <t>Copper Sulfate Crystals (Medium)</t>
  </si>
  <si>
    <t>Copper Sulfate Crystals (Small)</t>
  </si>
  <si>
    <t>Earth Science Labratories</t>
  </si>
  <si>
    <t>EarthTec</t>
  </si>
  <si>
    <t>GroPro</t>
  </si>
  <si>
    <t>Skeeter</t>
  </si>
  <si>
    <t>Life Science Group</t>
  </si>
  <si>
    <t>Lake-Life</t>
  </si>
  <si>
    <t>Loveland Products, Inc.</t>
  </si>
  <si>
    <t>MSO Concentrate with Leci-Tech</t>
  </si>
  <si>
    <t>Old Bridge Chemicals</t>
  </si>
  <si>
    <t>Copper Sulfate Fine Crystals</t>
  </si>
  <si>
    <t>Syngenta</t>
  </si>
  <si>
    <t>Reward</t>
  </si>
  <si>
    <t>Tribune</t>
  </si>
  <si>
    <t>Valent</t>
  </si>
  <si>
    <t>VectoBac 12AS</t>
  </si>
  <si>
    <t>VectoBac G</t>
  </si>
  <si>
    <r>
      <t xml:space="preserve">*** All Applicable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</si>
  <si>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Granular</t>
  </si>
  <si>
    <r>
      <rPr>
        <b/>
        <sz val="12"/>
        <color theme="1"/>
        <rFont val="Calibri"/>
        <family val="2"/>
        <scheme val="minor"/>
      </rPr>
      <t>20 Ounces-</t>
    </r>
    <r>
      <rPr>
        <b/>
        <sz val="11"/>
        <color theme="1"/>
        <rFont val="Calibri"/>
        <family val="2"/>
        <scheme val="minor"/>
      </rPr>
      <t xml:space="preserve"> Sulfosulfuron (Dry Formulation)</t>
    </r>
  </si>
  <si>
    <r>
      <t xml:space="preserve">Complete </t>
    </r>
    <r>
      <rPr>
        <b/>
        <u/>
        <sz val="18"/>
        <color rgb="FFFF0000"/>
        <rFont val="Calibri"/>
        <family val="2"/>
        <scheme val="minor"/>
      </rPr>
      <t>all</t>
    </r>
    <r>
      <rPr>
        <b/>
        <sz val="18"/>
        <color rgb="FFFF0000"/>
        <rFont val="Calibri"/>
        <family val="2"/>
        <scheme val="minor"/>
      </rPr>
      <t xml:space="preserve"> yellow highlighted cells</t>
    </r>
  </si>
  <si>
    <t>Nufarm Credit 5.4 Extra</t>
  </si>
  <si>
    <t>Nufarm Relegate</t>
  </si>
  <si>
    <t>Nufarm Tahoe 3A</t>
  </si>
  <si>
    <t>Albaugh Krenite</t>
  </si>
  <si>
    <t>Corteva Milestone</t>
  </si>
  <si>
    <t>Alligare Whetstone</t>
  </si>
  <si>
    <t>Aceto Life Herald</t>
  </si>
  <si>
    <t>Alligare Panoramic 2SL</t>
  </si>
  <si>
    <t>Novita Foam No More</t>
  </si>
  <si>
    <t>Novita Drift Control</t>
  </si>
  <si>
    <t>Novita Super Marking Dye</t>
  </si>
  <si>
    <t>Nufarm Aquaneat</t>
  </si>
  <si>
    <t>Corteva Garlon 4 Ultra</t>
  </si>
  <si>
    <t>Corteva Garlon 3A</t>
  </si>
  <si>
    <t>Novita COC</t>
  </si>
  <si>
    <t>Novita 90</t>
  </si>
  <si>
    <t>VMO SC Blend w/ Blue Dye</t>
  </si>
  <si>
    <t>Orion Solutions,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</si>
</sst>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theme="8" tint="0.79998168889431442"/>
      </patternFill>
    </fill>
    <fill>
      <patternFill patternType="solid">
        <fgColor rgb="FFB4C6E7"/>
        <bgColor theme="8" tint="0.59999389629810485"/>
      </patternFill>
    </fill>
    <fill>
      <patternFill patternType="solid">
        <fgColor rgb="FFD9E1F2"/>
        <bgColor theme="8" tint="0.79998168889431442"/>
      </patternFill>
    </fill>
    <fill>
      <patternFill patternType="solid">
        <fgColor rgb="FFD9E1F2"/>
        <bgColor theme="8" tint="0.59999389629810485"/>
      </patternFill>
    </fill>
    <fill>
      <patternFill patternType="solid">
        <fgColor rgb="FFFFFF00"/>
        <bgColor theme="8" tint="0.59999389629810485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CC0000"/>
      </top>
      <bottom/>
      <diagonal/>
    </border>
    <border>
      <left style="medium">
        <color rgb="FFCC0000"/>
      </left>
      <right/>
      <top/>
      <bottom/>
      <diagonal/>
    </border>
    <border>
      <left style="medium">
        <color rgb="FFCC0000"/>
      </left>
      <right style="medium">
        <color rgb="FFCC0000"/>
      </right>
      <top style="medium">
        <color rgb="FFCC0000"/>
      </top>
      <bottom/>
      <diagonal/>
    </border>
    <border>
      <left style="medium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64" fontId="8" fillId="0" borderId="0" xfId="0" applyNumberFormat="1" applyFont="1" applyProtection="1">
      <protection hidden="1"/>
    </xf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4" fontId="8" fillId="0" borderId="0" xfId="0" applyNumberFormat="1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9" fontId="0" fillId="0" borderId="7" xfId="0" applyNumberFormat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44" fontId="0" fillId="0" borderId="0" xfId="0" applyNumberFormat="1"/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0" fillId="6" borderId="17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8" fillId="0" borderId="20" xfId="0" applyNumberFormat="1" applyFont="1" applyBorder="1"/>
    <xf numFmtId="0" fontId="0" fillId="0" borderId="21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justify"/>
    </xf>
    <xf numFmtId="0" fontId="3" fillId="0" borderId="0" xfId="0" applyFont="1" applyAlignment="1">
      <alignment horizontal="justify"/>
    </xf>
    <xf numFmtId="0" fontId="13" fillId="11" borderId="4" xfId="0" applyFont="1" applyFill="1" applyBorder="1" applyAlignment="1">
      <alignment horizontal="center"/>
    </xf>
    <xf numFmtId="44" fontId="0" fillId="4" borderId="4" xfId="0" applyNumberFormat="1" applyFill="1" applyBorder="1" applyAlignment="1" applyProtection="1">
      <alignment horizontal="center"/>
      <protection locked="0"/>
    </xf>
    <xf numFmtId="44" fontId="0" fillId="5" borderId="4" xfId="0" applyNumberFormat="1" applyFill="1" applyBorder="1" applyAlignment="1" applyProtection="1">
      <alignment horizontal="center"/>
      <protection locked="0"/>
    </xf>
    <xf numFmtId="44" fontId="0" fillId="4" borderId="4" xfId="0" applyNumberFormat="1" applyFill="1" applyBorder="1" applyAlignment="1">
      <alignment horizontal="center"/>
    </xf>
    <xf numFmtId="44" fontId="13" fillId="11" borderId="4" xfId="0" applyNumberFormat="1" applyFont="1" applyFill="1" applyBorder="1" applyAlignment="1">
      <alignment horizontal="center"/>
    </xf>
    <xf numFmtId="0" fontId="0" fillId="4" borderId="4" xfId="0" applyFill="1" applyBorder="1"/>
    <xf numFmtId="0" fontId="0" fillId="5" borderId="4" xfId="0" applyFill="1" applyBorder="1"/>
    <xf numFmtId="0" fontId="13" fillId="11" borderId="4" xfId="0" applyFont="1" applyFill="1" applyBorder="1"/>
    <xf numFmtId="0" fontId="3" fillId="0" borderId="0" xfId="0" applyFont="1" applyAlignment="1">
      <alignment horizontal="center" vertical="center"/>
    </xf>
    <xf numFmtId="0" fontId="3" fillId="2" borderId="4" xfId="0" applyFont="1" applyFill="1" applyBorder="1"/>
    <xf numFmtId="0" fontId="0" fillId="2" borderId="4" xfId="0" applyFill="1" applyBorder="1"/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3" fillId="2" borderId="22" xfId="0" applyFont="1" applyFill="1" applyBorder="1"/>
    <xf numFmtId="0" fontId="3" fillId="2" borderId="23" xfId="0" applyFont="1" applyFill="1" applyBorder="1"/>
    <xf numFmtId="0" fontId="0" fillId="11" borderId="4" xfId="0" applyFill="1" applyBorder="1"/>
    <xf numFmtId="0" fontId="0" fillId="11" borderId="4" xfId="0" applyFill="1" applyBorder="1" applyAlignment="1">
      <alignment horizontal="center"/>
    </xf>
    <xf numFmtId="44" fontId="0" fillId="11" borderId="4" xfId="0" applyNumberFormat="1" applyFill="1" applyBorder="1" applyAlignment="1">
      <alignment horizontal="center"/>
    </xf>
    <xf numFmtId="0" fontId="0" fillId="2" borderId="23" xfId="0" applyFill="1" applyBorder="1"/>
    <xf numFmtId="44" fontId="0" fillId="11" borderId="4" xfId="0" applyNumberForma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justify"/>
      <protection locked="0"/>
    </xf>
    <xf numFmtId="0" fontId="3" fillId="2" borderId="24" xfId="0" applyFont="1" applyFill="1" applyBorder="1" applyAlignment="1" applyProtection="1">
      <alignment horizontal="justify"/>
      <protection locked="0"/>
    </xf>
    <xf numFmtId="44" fontId="0" fillId="8" borderId="4" xfId="0" applyNumberFormat="1" applyFill="1" applyBorder="1" applyAlignment="1" applyProtection="1">
      <alignment horizontal="center"/>
      <protection locked="0"/>
    </xf>
    <xf numFmtId="44" fontId="0" fillId="7" borderId="4" xfId="0" applyNumberForma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44" fontId="0" fillId="0" borderId="0" xfId="0" applyNumberFormat="1" applyAlignment="1" applyProtection="1">
      <alignment horizontal="center"/>
      <protection locked="0"/>
    </xf>
    <xf numFmtId="0" fontId="0" fillId="10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164" fontId="2" fillId="0" borderId="10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11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164" fontId="11" fillId="0" borderId="8" xfId="0" applyNumberFormat="1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13" borderId="4" xfId="0" applyFill="1" applyBorder="1"/>
    <xf numFmtId="0" fontId="0" fillId="13" borderId="4" xfId="0" applyFill="1" applyBorder="1" applyAlignment="1">
      <alignment horizontal="center"/>
    </xf>
    <xf numFmtId="44" fontId="0" fillId="13" borderId="4" xfId="0" applyNumberFormat="1" applyFill="1" applyBorder="1" applyAlignment="1" applyProtection="1">
      <alignment horizontal="center"/>
      <protection locked="0"/>
    </xf>
    <xf numFmtId="0" fontId="0" fillId="12" borderId="4" xfId="0" applyFill="1" applyBorder="1"/>
    <xf numFmtId="0" fontId="0" fillId="12" borderId="4" xfId="0" applyFill="1" applyBorder="1" applyAlignment="1">
      <alignment horizontal="center"/>
    </xf>
    <xf numFmtId="44" fontId="0" fillId="12" borderId="4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B4C6E7"/>
      <color rgb="FFD9E1F2"/>
      <color rgb="FFB5CFF9"/>
      <color rgb="FF9FC1F7"/>
      <color rgb="FFB9D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142875</xdr:rowOff>
    </xdr:from>
    <xdr:to>
      <xdr:col>3</xdr:col>
      <xdr:colOff>997458</xdr:colOff>
      <xdr:row>20</xdr:row>
      <xdr:rowOff>161925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2475" y="33642300"/>
          <a:ext cx="978408" cy="2190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13</xdr:row>
      <xdr:rowOff>292554</xdr:rowOff>
    </xdr:from>
    <xdr:to>
      <xdr:col>3</xdr:col>
      <xdr:colOff>1368933</xdr:colOff>
      <xdr:row>14</xdr:row>
      <xdr:rowOff>311604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66164" y="6864804"/>
          <a:ext cx="911733" cy="794657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18</xdr:row>
      <xdr:rowOff>200025</xdr:rowOff>
    </xdr:from>
    <xdr:to>
      <xdr:col>6</xdr:col>
      <xdr:colOff>759333</xdr:colOff>
      <xdr:row>18</xdr:row>
      <xdr:rowOff>647700</xdr:rowOff>
    </xdr:to>
    <xdr:sp macro="" textlink="">
      <xdr:nvSpPr>
        <xdr:cNvPr id="4" name="Right Arrow 2">
          <a:extLst>
            <a:ext uri="{FF2B5EF4-FFF2-40B4-BE49-F238E27FC236}">
              <a16:creationId xmlns:a16="http://schemas.microsoft.com/office/drawing/2014/main" id="{E4EBAB3D-6F25-41A4-A6B1-7D5C16CA2DC1}"/>
            </a:ext>
          </a:extLst>
        </xdr:cNvPr>
        <xdr:cNvSpPr/>
      </xdr:nvSpPr>
      <xdr:spPr>
        <a:xfrm>
          <a:off x="6638925" y="4600575"/>
          <a:ext cx="635508" cy="4476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152400</xdr:rowOff>
    </xdr:from>
    <xdr:to>
      <xdr:col>6</xdr:col>
      <xdr:colOff>730758</xdr:colOff>
      <xdr:row>12</xdr:row>
      <xdr:rowOff>314325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B989CEA6-CE27-4F99-8440-0CC57303E9EB}"/>
            </a:ext>
          </a:extLst>
        </xdr:cNvPr>
        <xdr:cNvSpPr/>
      </xdr:nvSpPr>
      <xdr:spPr>
        <a:xfrm>
          <a:off x="7372350" y="2552700"/>
          <a:ext cx="635508" cy="3619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hardee\AppData\Local\Microsoft\Windows\INetCache\Content.Outlook\TDYUGKA1\Herbicide%20List%20(003).xlsx" TargetMode="External"/><Relationship Id="rId1" Type="http://schemas.openxmlformats.org/officeDocument/2006/relationships/externalLinkPath" Target="file:///C:\Users\gghardee\AppData\Local\Microsoft\Windows\INetCache\Content.Outlook\TDYUGKA1\Herbicide%20List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quatic Chemical List"/>
      <sheetName val="Herbicide List (003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64"/>
  <sheetViews>
    <sheetView topLeftCell="A6" zoomScale="80" zoomScaleNormal="80" workbookViewId="0">
      <selection activeCell="C6" sqref="C6"/>
    </sheetView>
  </sheetViews>
  <sheetFormatPr defaultRowHeight="15" x14ac:dyDescent="0.25"/>
  <cols>
    <col min="1" max="1" width="52" bestFit="1" customWidth="1"/>
    <col min="2" max="2" width="42.28515625" customWidth="1"/>
    <col min="3" max="3" width="30" customWidth="1"/>
    <col min="4" max="4" width="18.28515625" customWidth="1"/>
    <col min="5" max="5" width="24.28515625" customWidth="1"/>
    <col min="6" max="6" width="9.140625" customWidth="1"/>
    <col min="7" max="7" width="33.85546875" customWidth="1"/>
  </cols>
  <sheetData>
    <row r="1" spans="1:10" ht="24" customHeight="1" x14ac:dyDescent="0.35">
      <c r="A1" s="79" t="s">
        <v>0</v>
      </c>
      <c r="B1" s="79"/>
      <c r="C1" s="79"/>
      <c r="D1" s="79"/>
      <c r="E1" s="79"/>
      <c r="F1" s="80"/>
      <c r="G1" s="80"/>
      <c r="H1" s="80"/>
      <c r="I1" s="80"/>
      <c r="J1" s="80"/>
    </row>
    <row r="2" spans="1:10" ht="29.25" customHeight="1" x14ac:dyDescent="0.35">
      <c r="A2" s="79" t="s">
        <v>37</v>
      </c>
      <c r="B2" s="93"/>
      <c r="C2" s="93"/>
      <c r="D2" s="19"/>
      <c r="E2" s="55" t="s">
        <v>39</v>
      </c>
      <c r="F2" s="85"/>
      <c r="G2" s="86"/>
      <c r="H2" s="86"/>
      <c r="I2" s="86"/>
      <c r="J2" s="87"/>
    </row>
    <row r="3" spans="1:10" ht="31.5" customHeight="1" x14ac:dyDescent="0.35">
      <c r="A3" s="19"/>
      <c r="B3" s="19"/>
      <c r="C3" s="19"/>
      <c r="D3" s="19"/>
      <c r="E3" s="55" t="s">
        <v>40</v>
      </c>
      <c r="F3" s="85"/>
      <c r="G3" s="86"/>
      <c r="H3" s="86"/>
      <c r="I3" s="86"/>
      <c r="J3" s="87"/>
    </row>
    <row r="4" spans="1:10" ht="34.35" customHeight="1" x14ac:dyDescent="0.35">
      <c r="A4" s="82" t="s">
        <v>237</v>
      </c>
      <c r="B4" s="82"/>
      <c r="C4" s="82"/>
      <c r="D4" s="82"/>
      <c r="E4" s="82"/>
    </row>
    <row r="5" spans="1:10" ht="62.25" customHeight="1" thickBot="1" x14ac:dyDescent="0.35">
      <c r="A5" s="16" t="s">
        <v>1</v>
      </c>
      <c r="B5" s="16" t="s">
        <v>33</v>
      </c>
      <c r="C5" s="17" t="s">
        <v>34</v>
      </c>
      <c r="D5" s="17" t="s">
        <v>3</v>
      </c>
      <c r="E5" s="17" t="s">
        <v>4</v>
      </c>
      <c r="F5" s="83" t="s">
        <v>31</v>
      </c>
      <c r="G5" s="83"/>
    </row>
    <row r="6" spans="1:10" ht="45" customHeight="1" thickTop="1" x14ac:dyDescent="0.25">
      <c r="A6" s="11" t="s">
        <v>13</v>
      </c>
      <c r="B6" s="12" t="s">
        <v>5</v>
      </c>
      <c r="C6" s="13">
        <v>42.75</v>
      </c>
      <c r="D6" s="14">
        <v>100</v>
      </c>
      <c r="E6" s="15">
        <f t="shared" ref="E6:E11" si="0">C6*D6</f>
        <v>4275</v>
      </c>
      <c r="F6" s="84" t="s">
        <v>238</v>
      </c>
      <c r="G6" s="84"/>
    </row>
    <row r="7" spans="1:10" ht="45" customHeight="1" x14ac:dyDescent="0.25">
      <c r="A7" s="4" t="s">
        <v>14</v>
      </c>
      <c r="B7" s="9" t="s">
        <v>6</v>
      </c>
      <c r="C7" s="5">
        <v>100</v>
      </c>
      <c r="D7" s="6">
        <v>100</v>
      </c>
      <c r="E7" s="15">
        <f t="shared" si="0"/>
        <v>10000</v>
      </c>
      <c r="F7" s="81" t="s">
        <v>239</v>
      </c>
      <c r="G7" s="81"/>
    </row>
    <row r="8" spans="1:10" ht="45" customHeight="1" x14ac:dyDescent="0.25">
      <c r="A8" s="4" t="s">
        <v>15</v>
      </c>
      <c r="B8" s="10" t="s">
        <v>7</v>
      </c>
      <c r="C8" s="5">
        <v>75</v>
      </c>
      <c r="D8" s="6">
        <v>100</v>
      </c>
      <c r="E8" s="15">
        <f t="shared" si="0"/>
        <v>7500</v>
      </c>
      <c r="F8" s="81" t="s">
        <v>240</v>
      </c>
      <c r="G8" s="81"/>
      <c r="J8" s="1"/>
    </row>
    <row r="9" spans="1:10" ht="45" customHeight="1" x14ac:dyDescent="0.25">
      <c r="A9" s="4" t="s">
        <v>16</v>
      </c>
      <c r="B9" s="9" t="s">
        <v>8</v>
      </c>
      <c r="C9" s="5">
        <v>194.85</v>
      </c>
      <c r="D9" s="6">
        <v>100</v>
      </c>
      <c r="E9" s="15">
        <f t="shared" si="0"/>
        <v>19485</v>
      </c>
      <c r="F9" s="81" t="s">
        <v>241</v>
      </c>
      <c r="G9" s="81"/>
      <c r="J9" s="1"/>
    </row>
    <row r="10" spans="1:10" ht="45" customHeight="1" x14ac:dyDescent="0.25">
      <c r="A10" s="4" t="s">
        <v>23</v>
      </c>
      <c r="B10" s="10" t="s">
        <v>9</v>
      </c>
      <c r="C10" s="5">
        <v>80.25</v>
      </c>
      <c r="D10" s="6">
        <v>100</v>
      </c>
      <c r="E10" s="15">
        <f t="shared" si="0"/>
        <v>8025</v>
      </c>
      <c r="F10" s="81" t="s">
        <v>242</v>
      </c>
      <c r="G10" s="81"/>
      <c r="J10" s="1"/>
    </row>
    <row r="11" spans="1:10" ht="45" customHeight="1" x14ac:dyDescent="0.25">
      <c r="A11" s="4" t="s">
        <v>17</v>
      </c>
      <c r="B11" s="10" t="s">
        <v>9</v>
      </c>
      <c r="C11" s="5">
        <v>662.5</v>
      </c>
      <c r="D11" s="6">
        <v>100</v>
      </c>
      <c r="E11" s="15">
        <f t="shared" si="0"/>
        <v>66250</v>
      </c>
      <c r="F11" s="81" t="s">
        <v>243</v>
      </c>
      <c r="G11" s="81"/>
      <c r="J11" s="1"/>
    </row>
    <row r="12" spans="1:10" ht="45" customHeight="1" x14ac:dyDescent="0.25">
      <c r="A12" s="8" t="s">
        <v>236</v>
      </c>
      <c r="B12" s="20" t="s">
        <v>10</v>
      </c>
      <c r="C12" s="5">
        <v>240</v>
      </c>
      <c r="D12" s="6">
        <v>50</v>
      </c>
      <c r="E12" s="15">
        <f t="shared" ref="E12" si="1">C12*D12</f>
        <v>12000</v>
      </c>
      <c r="F12" s="81" t="s">
        <v>244</v>
      </c>
      <c r="G12" s="81"/>
      <c r="J12" s="1"/>
    </row>
    <row r="13" spans="1:10" ht="45" customHeight="1" x14ac:dyDescent="0.25">
      <c r="A13" s="4" t="s">
        <v>22</v>
      </c>
      <c r="B13" s="10" t="s">
        <v>11</v>
      </c>
      <c r="C13" s="5">
        <v>99.95</v>
      </c>
      <c r="D13" s="6">
        <v>100</v>
      </c>
      <c r="E13" s="15">
        <f>C13*D13</f>
        <v>9995</v>
      </c>
      <c r="F13" s="81" t="s">
        <v>245</v>
      </c>
      <c r="G13" s="81"/>
    </row>
    <row r="14" spans="1:10" ht="45" customHeight="1" x14ac:dyDescent="0.25">
      <c r="A14" s="4" t="s">
        <v>18</v>
      </c>
      <c r="B14" s="10" t="s">
        <v>11</v>
      </c>
      <c r="C14" s="5">
        <v>249.88</v>
      </c>
      <c r="D14" s="6">
        <v>100</v>
      </c>
      <c r="E14" s="15">
        <f>C14*D14</f>
        <v>24988</v>
      </c>
      <c r="F14" s="81" t="s">
        <v>245</v>
      </c>
      <c r="G14" s="81"/>
    </row>
    <row r="15" spans="1:10" ht="45" customHeight="1" x14ac:dyDescent="0.25">
      <c r="A15" s="4" t="s">
        <v>19</v>
      </c>
      <c r="B15" s="6" t="s">
        <v>12</v>
      </c>
      <c r="C15" s="5">
        <v>5</v>
      </c>
      <c r="D15" s="6">
        <v>50</v>
      </c>
      <c r="E15" s="15">
        <f>C15*D15</f>
        <v>250</v>
      </c>
      <c r="F15" s="81" t="s">
        <v>246</v>
      </c>
      <c r="G15" s="81"/>
    </row>
    <row r="16" spans="1:10" ht="45" customHeight="1" x14ac:dyDescent="0.25">
      <c r="A16" s="4" t="s">
        <v>20</v>
      </c>
      <c r="B16" s="6" t="s">
        <v>12</v>
      </c>
      <c r="C16" s="5">
        <v>5</v>
      </c>
      <c r="D16" s="6">
        <v>50</v>
      </c>
      <c r="E16" s="15">
        <f>C16*D16</f>
        <v>250</v>
      </c>
      <c r="F16" s="81" t="s">
        <v>247</v>
      </c>
      <c r="G16" s="81"/>
    </row>
    <row r="17" spans="1:7" ht="45" customHeight="1" x14ac:dyDescent="0.25">
      <c r="A17" s="4" t="s">
        <v>21</v>
      </c>
      <c r="B17" s="6" t="s">
        <v>12</v>
      </c>
      <c r="C17" s="5">
        <v>5</v>
      </c>
      <c r="D17" s="6">
        <v>50</v>
      </c>
      <c r="E17" s="15">
        <f>C17*D17</f>
        <v>250</v>
      </c>
      <c r="F17" s="81" t="s">
        <v>248</v>
      </c>
      <c r="G17" s="81"/>
    </row>
    <row r="18" spans="1:7" ht="45" customHeight="1" x14ac:dyDescent="0.25">
      <c r="C18" s="2"/>
      <c r="E18" s="18">
        <f>SUM(E6:E17)</f>
        <v>163268</v>
      </c>
      <c r="F18" s="94"/>
      <c r="G18" s="94"/>
    </row>
    <row r="19" spans="1:7" ht="45" customHeight="1" thickBot="1" x14ac:dyDescent="0.3">
      <c r="E19" s="18" t="e">
        <f>SUM(#REF!)</f>
        <v>#REF!</v>
      </c>
    </row>
    <row r="20" spans="1:7" ht="62.25" customHeight="1" x14ac:dyDescent="0.25">
      <c r="B20" s="88" t="s">
        <v>36</v>
      </c>
      <c r="C20" s="89"/>
      <c r="D20" s="90"/>
      <c r="E20" s="91">
        <f>SUM(E6:E17)</f>
        <v>163268</v>
      </c>
      <c r="F20" s="31"/>
    </row>
    <row r="21" spans="1:7" ht="36" customHeight="1" thickBot="1" x14ac:dyDescent="0.3">
      <c r="B21" s="89"/>
      <c r="C21" s="89"/>
      <c r="D21" s="90"/>
      <c r="E21" s="92"/>
      <c r="F21" s="31"/>
    </row>
    <row r="22" spans="1:7" ht="45" customHeight="1" x14ac:dyDescent="0.25"/>
    <row r="23" spans="1:7" ht="45" customHeight="1" x14ac:dyDescent="0.25"/>
    <row r="24" spans="1:7" ht="45" customHeight="1" x14ac:dyDescent="0.25"/>
    <row r="25" spans="1:7" ht="45" customHeight="1" x14ac:dyDescent="0.25"/>
    <row r="26" spans="1:7" ht="45" customHeight="1" x14ac:dyDescent="0.25"/>
    <row r="27" spans="1:7" ht="45" customHeight="1" x14ac:dyDescent="0.25"/>
    <row r="28" spans="1:7" ht="45" customHeight="1" x14ac:dyDescent="0.25"/>
    <row r="29" spans="1:7" ht="45" customHeight="1" x14ac:dyDescent="0.25"/>
    <row r="30" spans="1:7" ht="45" customHeight="1" x14ac:dyDescent="0.25"/>
    <row r="31" spans="1:7" ht="45" customHeight="1" x14ac:dyDescent="0.25"/>
    <row r="32" spans="1:7" ht="45" customHeight="1" x14ac:dyDescent="0.25"/>
    <row r="33" ht="45" customHeight="1" x14ac:dyDescent="0.25"/>
    <row r="34" ht="45" customHeight="1" x14ac:dyDescent="0.25"/>
    <row r="35" ht="62.2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62.2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39.75" customHeight="1" x14ac:dyDescent="0.25"/>
  </sheetData>
  <sheetProtection algorithmName="SHA-512" hashValue="iW4hMPiQPLNrn1oJg1l3tNudLeUpsChCRn2i01cHzrNqmSpJfjCJ4ycNgw5f14Mi+4OFiAqYkJJW/YJXur+L3Q==" saltValue="K0xSeG8cVyuGDiqLkV4Hhw==" spinCount="100000" sheet="1" objects="1" scenarios="1" selectLockedCells="1"/>
  <mergeCells count="22">
    <mergeCell ref="B20:D21"/>
    <mergeCell ref="E20:E21"/>
    <mergeCell ref="A2:C2"/>
    <mergeCell ref="F12:G12"/>
    <mergeCell ref="F17:G17"/>
    <mergeCell ref="F18:G18"/>
    <mergeCell ref="A1:E1"/>
    <mergeCell ref="F1:J1"/>
    <mergeCell ref="F16:G16"/>
    <mergeCell ref="A4:E4"/>
    <mergeCell ref="F5:G5"/>
    <mergeCell ref="F6:G6"/>
    <mergeCell ref="F7:G7"/>
    <mergeCell ref="F8:G8"/>
    <mergeCell ref="F9:G9"/>
    <mergeCell ref="F10:G10"/>
    <mergeCell ref="F11:G11"/>
    <mergeCell ref="F13:G13"/>
    <mergeCell ref="F14:G14"/>
    <mergeCell ref="F15:G15"/>
    <mergeCell ref="F2:J2"/>
    <mergeCell ref="F3:J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M47"/>
  <sheetViews>
    <sheetView topLeftCell="A4" zoomScale="85" zoomScaleNormal="85" workbookViewId="0">
      <selection activeCell="C6" sqref="C6"/>
    </sheetView>
  </sheetViews>
  <sheetFormatPr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5703125" customWidth="1"/>
  </cols>
  <sheetData>
    <row r="1" spans="1:13" ht="21" x14ac:dyDescent="0.35">
      <c r="A1" s="79" t="s">
        <v>0</v>
      </c>
      <c r="B1" s="79"/>
      <c r="C1" s="79"/>
      <c r="D1" s="79"/>
      <c r="E1" s="79"/>
      <c r="F1" s="80"/>
      <c r="G1" s="80"/>
      <c r="H1" s="80"/>
      <c r="I1" s="80"/>
      <c r="J1" s="80"/>
    </row>
    <row r="2" spans="1:13" ht="20.25" customHeight="1" x14ac:dyDescent="0.35">
      <c r="A2" s="79" t="s">
        <v>37</v>
      </c>
      <c r="B2" s="79"/>
      <c r="C2" s="79"/>
      <c r="D2" s="79"/>
      <c r="E2" s="79"/>
      <c r="F2" s="55" t="s">
        <v>39</v>
      </c>
      <c r="G2" s="56"/>
      <c r="H2" s="85"/>
      <c r="I2" s="86"/>
      <c r="J2" s="86"/>
      <c r="K2" s="87"/>
    </row>
    <row r="3" spans="1:13" ht="22.5" customHeight="1" x14ac:dyDescent="0.35">
      <c r="A3" s="79"/>
      <c r="B3" s="79"/>
      <c r="C3" s="79"/>
      <c r="D3" s="79"/>
      <c r="E3" s="79"/>
      <c r="F3" s="55" t="s">
        <v>40</v>
      </c>
      <c r="G3" s="56"/>
      <c r="H3" s="85"/>
      <c r="I3" s="86"/>
      <c r="J3" s="86"/>
      <c r="K3" s="87"/>
    </row>
    <row r="4" spans="1:13" ht="34.15" customHeight="1" x14ac:dyDescent="0.3">
      <c r="A4" s="97" t="s">
        <v>32</v>
      </c>
      <c r="B4" s="97"/>
      <c r="C4" s="97"/>
      <c r="D4" s="97"/>
      <c r="E4" s="97"/>
    </row>
    <row r="5" spans="1:13" ht="62.1" customHeight="1" thickBot="1" x14ac:dyDescent="0.35">
      <c r="A5" s="16" t="s">
        <v>1</v>
      </c>
      <c r="B5" s="16" t="s">
        <v>2</v>
      </c>
      <c r="C5" s="17" t="s">
        <v>34</v>
      </c>
      <c r="D5" s="17" t="s">
        <v>3</v>
      </c>
      <c r="E5" s="17" t="s">
        <v>4</v>
      </c>
      <c r="F5" s="83" t="s">
        <v>31</v>
      </c>
      <c r="G5" s="83"/>
    </row>
    <row r="6" spans="1:13" ht="42" customHeight="1" thickTop="1" x14ac:dyDescent="0.25">
      <c r="A6" s="11" t="s">
        <v>24</v>
      </c>
      <c r="B6" s="12" t="s">
        <v>5</v>
      </c>
      <c r="C6" s="13">
        <v>337.14</v>
      </c>
      <c r="D6" s="14">
        <v>100</v>
      </c>
      <c r="E6" s="15">
        <f t="shared" ref="E6:E12" si="0">C6*D6</f>
        <v>33714</v>
      </c>
      <c r="F6" s="84" t="s">
        <v>249</v>
      </c>
      <c r="G6" s="84"/>
      <c r="H6" s="3"/>
    </row>
    <row r="7" spans="1:13" ht="42" customHeight="1" x14ac:dyDescent="0.25">
      <c r="A7" s="4" t="s">
        <v>25</v>
      </c>
      <c r="B7" s="9" t="s">
        <v>6</v>
      </c>
      <c r="C7" s="5">
        <v>849.94</v>
      </c>
      <c r="D7" s="6">
        <v>100</v>
      </c>
      <c r="E7" s="7">
        <f t="shared" si="0"/>
        <v>84994</v>
      </c>
      <c r="F7" s="81" t="s">
        <v>250</v>
      </c>
      <c r="G7" s="81"/>
      <c r="H7" s="3"/>
    </row>
    <row r="8" spans="1:13" ht="42" customHeight="1" x14ac:dyDescent="0.25">
      <c r="A8" s="4" t="s">
        <v>26</v>
      </c>
      <c r="B8" s="10" t="s">
        <v>7</v>
      </c>
      <c r="C8" s="5">
        <v>562.5</v>
      </c>
      <c r="D8" s="6">
        <v>100</v>
      </c>
      <c r="E8" s="7">
        <f t="shared" si="0"/>
        <v>56250</v>
      </c>
      <c r="F8" s="81" t="s">
        <v>251</v>
      </c>
      <c r="G8" s="81"/>
      <c r="H8" s="3"/>
    </row>
    <row r="9" spans="1:13" ht="42" customHeight="1" x14ac:dyDescent="0.25">
      <c r="A9" s="4" t="s">
        <v>27</v>
      </c>
      <c r="B9" s="9" t="s">
        <v>8</v>
      </c>
      <c r="C9" s="5">
        <v>1200</v>
      </c>
      <c r="D9" s="6">
        <v>100</v>
      </c>
      <c r="E9" s="7">
        <f t="shared" si="0"/>
        <v>120000</v>
      </c>
      <c r="F9" s="81" t="s">
        <v>241</v>
      </c>
      <c r="G9" s="81"/>
      <c r="H9" s="3"/>
    </row>
    <row r="10" spans="1:13" ht="42" customHeight="1" x14ac:dyDescent="0.25">
      <c r="A10" s="4" t="s">
        <v>29</v>
      </c>
      <c r="B10" s="6" t="s">
        <v>12</v>
      </c>
      <c r="C10" s="5">
        <v>150</v>
      </c>
      <c r="D10" s="6">
        <v>100</v>
      </c>
      <c r="E10" s="7">
        <f t="shared" si="0"/>
        <v>15000</v>
      </c>
      <c r="F10" s="81" t="s">
        <v>252</v>
      </c>
      <c r="G10" s="81"/>
      <c r="H10" s="3"/>
    </row>
    <row r="11" spans="1:13" ht="42" customHeight="1" x14ac:dyDescent="0.25">
      <c r="A11" s="4" t="s">
        <v>30</v>
      </c>
      <c r="B11" s="6" t="s">
        <v>12</v>
      </c>
      <c r="C11" s="5">
        <v>135</v>
      </c>
      <c r="D11" s="6">
        <v>100</v>
      </c>
      <c r="E11" s="7">
        <f t="shared" si="0"/>
        <v>13500</v>
      </c>
      <c r="F11" s="81" t="s">
        <v>253</v>
      </c>
      <c r="G11" s="81"/>
      <c r="H11" s="3"/>
      <c r="M11" s="2"/>
    </row>
    <row r="12" spans="1:13" ht="66.75" customHeight="1" x14ac:dyDescent="0.25">
      <c r="A12" s="21" t="s">
        <v>28</v>
      </c>
      <c r="B12" s="25" t="s">
        <v>38</v>
      </c>
      <c r="C12" s="22">
        <v>300</v>
      </c>
      <c r="D12" s="23">
        <v>100</v>
      </c>
      <c r="E12" s="24">
        <f t="shared" si="0"/>
        <v>30000</v>
      </c>
      <c r="F12" s="98" t="s">
        <v>254</v>
      </c>
      <c r="G12" s="98"/>
      <c r="H12" s="3"/>
    </row>
    <row r="13" spans="1:13" ht="60.75" customHeight="1" thickBot="1" x14ac:dyDescent="0.3">
      <c r="E13" s="39" t="e">
        <f>SUM(#REF!)</f>
        <v>#REF!</v>
      </c>
    </row>
    <row r="14" spans="1:13" ht="62.1" customHeight="1" x14ac:dyDescent="0.25">
      <c r="B14" s="88" t="s">
        <v>35</v>
      </c>
      <c r="C14" s="89"/>
      <c r="D14" s="89"/>
      <c r="E14" s="95">
        <f>SUM(E6:E12)</f>
        <v>353458</v>
      </c>
      <c r="F14" s="31"/>
    </row>
    <row r="15" spans="1:13" ht="42" customHeight="1" thickBot="1" x14ac:dyDescent="0.3">
      <c r="B15" s="89"/>
      <c r="C15" s="89"/>
      <c r="D15" s="89"/>
      <c r="E15" s="96"/>
      <c r="F15" s="31"/>
      <c r="H15" s="3"/>
    </row>
    <row r="16" spans="1:13" ht="42" customHeight="1" x14ac:dyDescent="0.25">
      <c r="E16" s="40"/>
      <c r="H16" s="3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66.75" customHeight="1" x14ac:dyDescent="0.25">
      <c r="H22" s="3"/>
    </row>
    <row r="23" spans="8:8" ht="66.75" customHeight="1" x14ac:dyDescent="0.25">
      <c r="H23" s="3"/>
    </row>
    <row r="24" spans="8:8" ht="18.75" customHeight="1" x14ac:dyDescent="0.25"/>
    <row r="25" spans="8:8" ht="62.1" customHeight="1" x14ac:dyDescent="0.25"/>
    <row r="26" spans="8:8" ht="42" customHeight="1" x14ac:dyDescent="0.25">
      <c r="H26" s="3"/>
    </row>
    <row r="27" spans="8:8" ht="42" customHeight="1" x14ac:dyDescent="0.25">
      <c r="H27" s="3"/>
    </row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66.75" customHeight="1" x14ac:dyDescent="0.25">
      <c r="H33" s="3"/>
    </row>
    <row r="34" spans="8:8" ht="66.75" customHeight="1" x14ac:dyDescent="0.25">
      <c r="H34" s="3"/>
    </row>
    <row r="35" spans="8:8" ht="18.75" customHeight="1" x14ac:dyDescent="0.25"/>
    <row r="36" spans="8:8" ht="62.1" customHeight="1" x14ac:dyDescent="0.25"/>
    <row r="37" spans="8:8" ht="43.35" customHeight="1" x14ac:dyDescent="0.25">
      <c r="H37" s="3"/>
    </row>
    <row r="38" spans="8:8" ht="43.35" customHeight="1" x14ac:dyDescent="0.25">
      <c r="H38" s="3"/>
    </row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66.75" customHeight="1" x14ac:dyDescent="0.25">
      <c r="H44" s="3"/>
    </row>
    <row r="45" spans="8:8" ht="66.75" customHeight="1" x14ac:dyDescent="0.25">
      <c r="H45" s="3"/>
    </row>
    <row r="46" spans="8:8" ht="23.25" customHeight="1" x14ac:dyDescent="0.25"/>
    <row r="47" spans="8:8" ht="15" customHeight="1" x14ac:dyDescent="0.25"/>
  </sheetData>
  <sheetProtection algorithmName="SHA-512" hashValue="2CoKigMGApiOdQeqgSBnnxeOYG2eyzxPyePU9cvLwStzd3AEOgRfxfRHXGKJY0dRxR7HUFAz9WcQvh0jUBZbbA==" saltValue="g5SOVbFX5tc/V48NqMSn7A==" spinCount="100000" sheet="1" objects="1" scenarios="1" selectLockedCells="1"/>
  <mergeCells count="16">
    <mergeCell ref="F11:G11"/>
    <mergeCell ref="F8:G8"/>
    <mergeCell ref="B14:D15"/>
    <mergeCell ref="E14:E15"/>
    <mergeCell ref="A4:E4"/>
    <mergeCell ref="F12:G12"/>
    <mergeCell ref="F9:G9"/>
    <mergeCell ref="F10:G10"/>
    <mergeCell ref="A1:E1"/>
    <mergeCell ref="F1:J1"/>
    <mergeCell ref="F6:G6"/>
    <mergeCell ref="F7:G7"/>
    <mergeCell ref="A2:E3"/>
    <mergeCell ref="F5:G5"/>
    <mergeCell ref="H2:K2"/>
    <mergeCell ref="H3:K3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18C5-D14F-48D5-B8B8-9D8074734114}">
  <dimension ref="A1:M49"/>
  <sheetViews>
    <sheetView tabSelected="1" workbookViewId="0">
      <selection activeCell="C9" sqref="C9"/>
    </sheetView>
  </sheetViews>
  <sheetFormatPr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5703125" customWidth="1"/>
  </cols>
  <sheetData>
    <row r="1" spans="1:13" ht="21" x14ac:dyDescent="0.35">
      <c r="A1" s="79" t="s">
        <v>0</v>
      </c>
      <c r="B1" s="79"/>
      <c r="C1" s="79"/>
      <c r="D1" s="79"/>
      <c r="E1" s="79"/>
      <c r="F1" s="80"/>
      <c r="G1" s="80"/>
      <c r="H1" s="80"/>
      <c r="I1" s="80"/>
      <c r="J1" s="80"/>
    </row>
    <row r="2" spans="1:13" ht="21.75" customHeight="1" x14ac:dyDescent="0.35">
      <c r="A2" s="79" t="s">
        <v>37</v>
      </c>
      <c r="B2" s="79"/>
      <c r="C2" s="79"/>
      <c r="D2" s="79"/>
      <c r="E2" s="79"/>
      <c r="F2" s="55" t="s">
        <v>39</v>
      </c>
      <c r="G2" s="56"/>
      <c r="H2" s="85" t="s">
        <v>255</v>
      </c>
      <c r="I2" s="86"/>
      <c r="J2" s="86"/>
      <c r="K2" s="87"/>
    </row>
    <row r="3" spans="1:13" ht="27.75" customHeight="1" x14ac:dyDescent="0.35">
      <c r="A3" s="79"/>
      <c r="B3" s="79"/>
      <c r="C3" s="79"/>
      <c r="D3" s="79"/>
      <c r="E3" s="79"/>
      <c r="F3" s="55" t="s">
        <v>40</v>
      </c>
      <c r="G3" s="56"/>
      <c r="H3" s="85">
        <v>7000336351</v>
      </c>
      <c r="I3" s="86"/>
      <c r="J3" s="86"/>
      <c r="K3" s="87"/>
    </row>
    <row r="4" spans="1:13" ht="40.5" customHeight="1" x14ac:dyDescent="0.3">
      <c r="A4" s="97" t="s">
        <v>234</v>
      </c>
      <c r="B4" s="97"/>
      <c r="C4" s="97"/>
      <c r="D4" s="97"/>
      <c r="E4" s="97"/>
    </row>
    <row r="5" spans="1:13" ht="62.1" customHeight="1" thickBot="1" x14ac:dyDescent="0.35">
      <c r="A5" s="16" t="s">
        <v>1</v>
      </c>
      <c r="B5" s="16" t="s">
        <v>2</v>
      </c>
      <c r="C5" s="17" t="s">
        <v>34</v>
      </c>
      <c r="D5" s="17" t="s">
        <v>3</v>
      </c>
      <c r="E5" s="83" t="s">
        <v>31</v>
      </c>
      <c r="F5" s="83"/>
    </row>
    <row r="6" spans="1:13" ht="42" customHeight="1" thickTop="1" x14ac:dyDescent="0.25">
      <c r="A6" s="4" t="s">
        <v>42</v>
      </c>
      <c r="B6" s="10" t="s">
        <v>41</v>
      </c>
      <c r="C6" s="5">
        <v>250</v>
      </c>
      <c r="D6" s="6">
        <v>100</v>
      </c>
      <c r="E6" s="102"/>
      <c r="F6" s="103"/>
    </row>
    <row r="7" spans="1:13" ht="42" customHeight="1" x14ac:dyDescent="0.25">
      <c r="A7" s="4" t="s">
        <v>43</v>
      </c>
      <c r="B7" s="10" t="s">
        <v>41</v>
      </c>
      <c r="C7" s="5">
        <v>1500</v>
      </c>
      <c r="D7" s="6">
        <v>100</v>
      </c>
      <c r="E7" s="102"/>
      <c r="F7" s="104"/>
      <c r="G7" s="3"/>
    </row>
    <row r="8" spans="1:13" ht="42" customHeight="1" x14ac:dyDescent="0.25">
      <c r="G8" s="3"/>
    </row>
    <row r="9" spans="1:13" ht="42" customHeight="1" x14ac:dyDescent="0.25">
      <c r="A9" s="4"/>
      <c r="B9" s="6"/>
      <c r="C9" s="35"/>
      <c r="D9" s="3"/>
    </row>
    <row r="10" spans="1:13" ht="42" customHeight="1" x14ac:dyDescent="0.25">
      <c r="A10" s="4"/>
      <c r="B10" s="25"/>
      <c r="C10" s="36"/>
      <c r="D10" s="3"/>
    </row>
    <row r="11" spans="1:13" ht="42" customHeight="1" x14ac:dyDescent="0.25">
      <c r="A11" s="4"/>
      <c r="E11" s="37"/>
      <c r="F11" s="99"/>
      <c r="G11" s="99"/>
      <c r="H11" s="3"/>
    </row>
    <row r="12" spans="1:13" ht="42" customHeight="1" x14ac:dyDescent="0.25">
      <c r="A12" s="21"/>
      <c r="E12" s="38"/>
      <c r="F12" s="100"/>
      <c r="G12" s="101"/>
      <c r="H12" s="3"/>
      <c r="M12" s="2"/>
    </row>
    <row r="13" spans="1:13" ht="66.75" customHeight="1" x14ac:dyDescent="0.35">
      <c r="B13" s="41"/>
      <c r="C13" s="42"/>
      <c r="D13" s="42"/>
      <c r="H13" s="3"/>
    </row>
    <row r="14" spans="1:13" ht="66.75" customHeight="1" x14ac:dyDescent="0.25">
      <c r="B14" s="42"/>
      <c r="C14" s="42"/>
      <c r="D14" s="42"/>
      <c r="E14" s="18"/>
      <c r="H14" s="3"/>
    </row>
    <row r="15" spans="1:13" ht="60.75" customHeight="1" x14ac:dyDescent="0.3">
      <c r="E15" s="43"/>
    </row>
    <row r="16" spans="1:13" ht="62.1" customHeight="1" x14ac:dyDescent="0.3">
      <c r="E16" s="43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42" customHeight="1" x14ac:dyDescent="0.25">
      <c r="H22" s="3"/>
    </row>
    <row r="23" spans="8:8" ht="42" customHeight="1" x14ac:dyDescent="0.25">
      <c r="H23" s="3"/>
    </row>
    <row r="24" spans="8:8" ht="66.75" customHeight="1" x14ac:dyDescent="0.25">
      <c r="H24" s="3"/>
    </row>
    <row r="25" spans="8:8" ht="66.75" customHeight="1" x14ac:dyDescent="0.25">
      <c r="H25" s="3"/>
    </row>
    <row r="26" spans="8:8" ht="18.75" customHeight="1" x14ac:dyDescent="0.25"/>
    <row r="27" spans="8:8" ht="62.1" customHeight="1" x14ac:dyDescent="0.25"/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42" customHeight="1" x14ac:dyDescent="0.25">
      <c r="H33" s="3"/>
    </row>
    <row r="34" spans="8:8" ht="42" customHeight="1" x14ac:dyDescent="0.25">
      <c r="H34" s="3"/>
    </row>
    <row r="35" spans="8:8" ht="66.75" customHeight="1" x14ac:dyDescent="0.25">
      <c r="H35" s="3"/>
    </row>
    <row r="36" spans="8:8" ht="66.75" customHeight="1" x14ac:dyDescent="0.25">
      <c r="H36" s="3"/>
    </row>
    <row r="37" spans="8:8" ht="18.75" customHeight="1" x14ac:dyDescent="0.25"/>
    <row r="38" spans="8:8" ht="62.1" customHeight="1" x14ac:dyDescent="0.25"/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43.35" customHeight="1" x14ac:dyDescent="0.25">
      <c r="H44" s="3"/>
    </row>
    <row r="45" spans="8:8" ht="43.35" customHeight="1" x14ac:dyDescent="0.25">
      <c r="H45" s="3"/>
    </row>
    <row r="46" spans="8:8" ht="66.75" customHeight="1" x14ac:dyDescent="0.25">
      <c r="H46" s="3"/>
    </row>
    <row r="47" spans="8:8" ht="66.75" customHeight="1" x14ac:dyDescent="0.25">
      <c r="H47" s="3"/>
    </row>
    <row r="48" spans="8:8" ht="23.25" customHeight="1" x14ac:dyDescent="0.25"/>
    <row r="49" ht="15" customHeight="1" x14ac:dyDescent="0.25"/>
  </sheetData>
  <sheetProtection algorithmName="SHA-512" hashValue="J2gccj0J0PWy6MTlmZ8mOrW1rP6Pl4g8xRjQ8y2NepaIOK3L7QCEc3vfyQvewdVVhloWp4veA2salqBCzqGyQA==" saltValue="pieUdjA9Vf3x5yIRX/45CA==" spinCount="100000" sheet="1" objects="1" scenarios="1" selectLockedCells="1"/>
  <mergeCells count="11">
    <mergeCell ref="E5:F5"/>
    <mergeCell ref="A1:E1"/>
    <mergeCell ref="F1:J1"/>
    <mergeCell ref="A2:E3"/>
    <mergeCell ref="A4:E4"/>
    <mergeCell ref="H2:K2"/>
    <mergeCell ref="H3:K3"/>
    <mergeCell ref="F11:G11"/>
    <mergeCell ref="F12:G12"/>
    <mergeCell ref="E6:F6"/>
    <mergeCell ref="E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B82-2F15-4BCA-BFB3-4C5FEB1F7E63}">
  <dimension ref="A1:N28"/>
  <sheetViews>
    <sheetView topLeftCell="A2" workbookViewId="0">
      <selection activeCell="L2" sqref="L2:N2"/>
    </sheetView>
  </sheetViews>
  <sheetFormatPr defaultRowHeight="15" x14ac:dyDescent="0.25"/>
  <cols>
    <col min="1" max="1" width="18.28515625" customWidth="1"/>
    <col min="2" max="2" width="24.5703125" customWidth="1"/>
    <col min="3" max="3" width="17.140625" customWidth="1"/>
    <col min="4" max="4" width="16.42578125" customWidth="1"/>
    <col min="5" max="5" width="15" customWidth="1"/>
    <col min="6" max="6" width="13.85546875" customWidth="1"/>
    <col min="7" max="7" width="15" customWidth="1"/>
    <col min="8" max="8" width="13.28515625" customWidth="1"/>
    <col min="12" max="12" width="25" customWidth="1"/>
  </cols>
  <sheetData>
    <row r="1" spans="1:14" ht="21" x14ac:dyDescent="0.35">
      <c r="A1" s="79" t="s">
        <v>0</v>
      </c>
      <c r="B1" s="79"/>
      <c r="C1" s="79"/>
      <c r="D1" s="79"/>
      <c r="E1" s="79"/>
      <c r="F1" s="79"/>
      <c r="G1" s="79"/>
      <c r="H1" s="79"/>
      <c r="I1" s="27"/>
      <c r="J1" s="27"/>
      <c r="K1" s="27"/>
    </row>
    <row r="2" spans="1:14" ht="20.25" customHeight="1" x14ac:dyDescent="0.35">
      <c r="A2" s="106" t="s">
        <v>37</v>
      </c>
      <c r="B2" s="106"/>
      <c r="C2" s="106"/>
      <c r="D2" s="106"/>
      <c r="E2" s="106"/>
      <c r="F2" s="106"/>
      <c r="G2" s="106"/>
      <c r="H2" s="106"/>
      <c r="I2" s="55" t="s">
        <v>39</v>
      </c>
      <c r="J2" s="56"/>
      <c r="K2" s="56"/>
      <c r="L2" s="107" t="s">
        <v>255</v>
      </c>
      <c r="M2" s="108"/>
      <c r="N2" s="109"/>
    </row>
    <row r="3" spans="1:14" ht="21" customHeight="1" x14ac:dyDescent="0.35">
      <c r="A3" s="106"/>
      <c r="B3" s="106"/>
      <c r="C3" s="106"/>
      <c r="D3" s="106"/>
      <c r="E3" s="106"/>
      <c r="F3" s="106"/>
      <c r="G3" s="106"/>
      <c r="H3" s="106"/>
      <c r="I3" s="55" t="s">
        <v>40</v>
      </c>
      <c r="J3" s="56"/>
      <c r="K3" s="56"/>
      <c r="L3" s="107">
        <v>7000336351</v>
      </c>
      <c r="M3" s="108"/>
      <c r="N3" s="109"/>
    </row>
    <row r="4" spans="1:14" ht="19.5" customHeight="1" thickBot="1" x14ac:dyDescent="0.35">
      <c r="A4" s="97"/>
      <c r="B4" s="97"/>
      <c r="C4" s="97"/>
      <c r="D4" s="97"/>
      <c r="E4" s="97"/>
      <c r="F4" s="97"/>
    </row>
    <row r="5" spans="1:14" s="26" customFormat="1" ht="36.75" customHeight="1" x14ac:dyDescent="0.25">
      <c r="A5" s="33" t="s">
        <v>68</v>
      </c>
      <c r="B5" s="34" t="s">
        <v>69</v>
      </c>
      <c r="C5" s="34" t="s">
        <v>70</v>
      </c>
      <c r="D5" s="34" t="s">
        <v>71</v>
      </c>
      <c r="E5" s="34" t="s">
        <v>77</v>
      </c>
      <c r="F5" s="34" t="s">
        <v>76</v>
      </c>
      <c r="G5" s="34" t="s">
        <v>72</v>
      </c>
    </row>
    <row r="6" spans="1:14" ht="18" customHeight="1" x14ac:dyDescent="0.25">
      <c r="A6" s="51" t="s">
        <v>44</v>
      </c>
      <c r="B6" s="51" t="s">
        <v>45</v>
      </c>
      <c r="C6" s="29" t="s">
        <v>65</v>
      </c>
      <c r="D6" s="29" t="s">
        <v>78</v>
      </c>
      <c r="E6" s="47">
        <v>17</v>
      </c>
      <c r="F6" s="29">
        <v>25</v>
      </c>
      <c r="G6" s="29" t="s">
        <v>73</v>
      </c>
    </row>
    <row r="7" spans="1:14" ht="18" customHeight="1" x14ac:dyDescent="0.25">
      <c r="A7" s="52" t="s">
        <v>44</v>
      </c>
      <c r="B7" s="52" t="s">
        <v>46</v>
      </c>
      <c r="C7" s="30" t="s">
        <v>66</v>
      </c>
      <c r="D7" s="30" t="s">
        <v>78</v>
      </c>
      <c r="E7" s="48">
        <v>21.7</v>
      </c>
      <c r="F7" s="30">
        <v>25</v>
      </c>
      <c r="G7" s="30" t="s">
        <v>73</v>
      </c>
    </row>
    <row r="8" spans="1:14" ht="18" customHeight="1" x14ac:dyDescent="0.25">
      <c r="A8" s="51" t="s">
        <v>44</v>
      </c>
      <c r="B8" s="51" t="s">
        <v>47</v>
      </c>
      <c r="C8" s="29" t="s">
        <v>66</v>
      </c>
      <c r="D8" s="29" t="s">
        <v>78</v>
      </c>
      <c r="E8" s="47">
        <v>10</v>
      </c>
      <c r="F8" s="29">
        <v>25</v>
      </c>
      <c r="G8" s="29" t="s">
        <v>73</v>
      </c>
    </row>
    <row r="9" spans="1:14" ht="18" customHeight="1" x14ac:dyDescent="0.25">
      <c r="A9" s="52" t="s">
        <v>44</v>
      </c>
      <c r="B9" s="52" t="s">
        <v>48</v>
      </c>
      <c r="C9" s="30" t="s">
        <v>67</v>
      </c>
      <c r="D9" s="30" t="s">
        <v>78</v>
      </c>
      <c r="E9" s="48">
        <v>22.25</v>
      </c>
      <c r="F9" s="30">
        <v>25</v>
      </c>
      <c r="G9" s="30" t="s">
        <v>73</v>
      </c>
    </row>
    <row r="10" spans="1:14" ht="18" customHeight="1" x14ac:dyDescent="0.25">
      <c r="A10" s="51" t="s">
        <v>44</v>
      </c>
      <c r="B10" s="51" t="s">
        <v>49</v>
      </c>
      <c r="C10" s="29" t="s">
        <v>66</v>
      </c>
      <c r="D10" s="29" t="s">
        <v>78</v>
      </c>
      <c r="E10" s="47">
        <v>7</v>
      </c>
      <c r="F10" s="29">
        <v>25</v>
      </c>
      <c r="G10" s="29" t="s">
        <v>74</v>
      </c>
    </row>
    <row r="11" spans="1:14" ht="18" customHeight="1" x14ac:dyDescent="0.25">
      <c r="A11" s="52" t="s">
        <v>44</v>
      </c>
      <c r="B11" s="52" t="s">
        <v>50</v>
      </c>
      <c r="C11" s="30" t="s">
        <v>65</v>
      </c>
      <c r="D11" s="30" t="s">
        <v>78</v>
      </c>
      <c r="E11" s="48">
        <v>44</v>
      </c>
      <c r="F11" s="30">
        <v>25</v>
      </c>
      <c r="G11" s="30" t="s">
        <v>73</v>
      </c>
    </row>
    <row r="12" spans="1:14" ht="18" customHeight="1" x14ac:dyDescent="0.25">
      <c r="A12" s="51" t="s">
        <v>44</v>
      </c>
      <c r="B12" s="51" t="s">
        <v>51</v>
      </c>
      <c r="C12" s="29" t="s">
        <v>66</v>
      </c>
      <c r="D12" s="29" t="s">
        <v>78</v>
      </c>
      <c r="E12" s="47">
        <v>10.98</v>
      </c>
      <c r="F12" s="29">
        <v>25</v>
      </c>
      <c r="G12" s="29" t="s">
        <v>74</v>
      </c>
    </row>
    <row r="13" spans="1:14" ht="18" customHeight="1" x14ac:dyDescent="0.25">
      <c r="A13" s="52" t="s">
        <v>44</v>
      </c>
      <c r="B13" s="52" t="s">
        <v>52</v>
      </c>
      <c r="C13" s="30" t="s">
        <v>65</v>
      </c>
      <c r="D13" s="30" t="s">
        <v>78</v>
      </c>
      <c r="E13" s="48">
        <v>54</v>
      </c>
      <c r="F13" s="30">
        <v>25</v>
      </c>
      <c r="G13" s="30" t="s">
        <v>73</v>
      </c>
    </row>
    <row r="14" spans="1:14" ht="18" customHeight="1" x14ac:dyDescent="0.25">
      <c r="A14" s="51" t="s">
        <v>44</v>
      </c>
      <c r="B14" s="51" t="s">
        <v>53</v>
      </c>
      <c r="C14" s="29" t="s">
        <v>65</v>
      </c>
      <c r="D14" s="29" t="s">
        <v>78</v>
      </c>
      <c r="E14" s="47">
        <v>246.75</v>
      </c>
      <c r="F14" s="29">
        <v>25</v>
      </c>
      <c r="G14" s="29" t="s">
        <v>73</v>
      </c>
    </row>
    <row r="15" spans="1:14" ht="18" customHeight="1" x14ac:dyDescent="0.25">
      <c r="A15" s="52" t="s">
        <v>44</v>
      </c>
      <c r="B15" s="52" t="s">
        <v>54</v>
      </c>
      <c r="C15" s="30" t="s">
        <v>65</v>
      </c>
      <c r="D15" s="30" t="s">
        <v>235</v>
      </c>
      <c r="E15" s="48">
        <v>30</v>
      </c>
      <c r="F15" s="30">
        <v>100</v>
      </c>
      <c r="G15" s="30" t="s">
        <v>75</v>
      </c>
    </row>
    <row r="16" spans="1:14" ht="18" customHeight="1" x14ac:dyDescent="0.25">
      <c r="A16" s="51" t="s">
        <v>44</v>
      </c>
      <c r="B16" s="51" t="s">
        <v>55</v>
      </c>
      <c r="C16" s="29" t="s">
        <v>65</v>
      </c>
      <c r="D16" s="29" t="s">
        <v>78</v>
      </c>
      <c r="E16" s="47">
        <v>1400</v>
      </c>
      <c r="F16" s="29">
        <v>25</v>
      </c>
      <c r="G16" s="29" t="s">
        <v>73</v>
      </c>
    </row>
    <row r="17" spans="1:14" ht="18" customHeight="1" x14ac:dyDescent="0.25">
      <c r="A17" s="52" t="s">
        <v>44</v>
      </c>
      <c r="B17" s="52" t="s">
        <v>56</v>
      </c>
      <c r="C17" s="30" t="s">
        <v>65</v>
      </c>
      <c r="D17" s="30" t="s">
        <v>78</v>
      </c>
      <c r="E17" s="48">
        <v>21</v>
      </c>
      <c r="F17" s="30">
        <v>25</v>
      </c>
      <c r="G17" s="30" t="s">
        <v>73</v>
      </c>
    </row>
    <row r="18" spans="1:14" ht="18" customHeight="1" x14ac:dyDescent="0.25">
      <c r="A18" s="51" t="s">
        <v>44</v>
      </c>
      <c r="B18" s="51" t="s">
        <v>57</v>
      </c>
      <c r="C18" s="29" t="s">
        <v>65</v>
      </c>
      <c r="D18" s="29" t="s">
        <v>78</v>
      </c>
      <c r="E18" s="47">
        <v>95</v>
      </c>
      <c r="F18" s="29">
        <v>25</v>
      </c>
      <c r="G18" s="29" t="s">
        <v>73</v>
      </c>
    </row>
    <row r="19" spans="1:14" ht="18" customHeight="1" x14ac:dyDescent="0.25">
      <c r="A19" s="52" t="s">
        <v>44</v>
      </c>
      <c r="B19" s="52" t="s">
        <v>58</v>
      </c>
      <c r="C19" s="30" t="s">
        <v>65</v>
      </c>
      <c r="D19" s="30" t="s">
        <v>78</v>
      </c>
      <c r="E19" s="48">
        <v>160</v>
      </c>
      <c r="F19" s="30">
        <v>25</v>
      </c>
      <c r="G19" s="30" t="s">
        <v>73</v>
      </c>
    </row>
    <row r="20" spans="1:14" ht="18" customHeight="1" x14ac:dyDescent="0.25">
      <c r="A20" s="51" t="s">
        <v>44</v>
      </c>
      <c r="B20" s="51" t="s">
        <v>59</v>
      </c>
      <c r="C20" s="29" t="s">
        <v>66</v>
      </c>
      <c r="D20" s="29" t="s">
        <v>78</v>
      </c>
      <c r="E20" s="47">
        <v>18.07</v>
      </c>
      <c r="F20" s="29">
        <v>25</v>
      </c>
      <c r="G20" s="29" t="s">
        <v>73</v>
      </c>
    </row>
    <row r="21" spans="1:14" ht="18" customHeight="1" x14ac:dyDescent="0.25">
      <c r="A21" s="52" t="s">
        <v>44</v>
      </c>
      <c r="B21" s="52" t="s">
        <v>60</v>
      </c>
      <c r="C21" s="30" t="s">
        <v>66</v>
      </c>
      <c r="D21" s="30" t="s">
        <v>78</v>
      </c>
      <c r="E21" s="48">
        <v>23.54</v>
      </c>
      <c r="F21" s="30">
        <v>25</v>
      </c>
      <c r="G21" s="30" t="s">
        <v>73</v>
      </c>
    </row>
    <row r="22" spans="1:14" ht="18" customHeight="1" x14ac:dyDescent="0.25">
      <c r="A22" s="119" t="s">
        <v>44</v>
      </c>
      <c r="B22" s="119" t="s">
        <v>62</v>
      </c>
      <c r="C22" s="120" t="s">
        <v>66</v>
      </c>
      <c r="D22" s="120" t="s">
        <v>78</v>
      </c>
      <c r="E22" s="121">
        <v>20.25</v>
      </c>
      <c r="F22" s="120">
        <v>25</v>
      </c>
      <c r="G22" s="120" t="s">
        <v>73</v>
      </c>
    </row>
    <row r="23" spans="1:14" ht="18" customHeight="1" x14ac:dyDescent="0.25">
      <c r="A23" s="122" t="s">
        <v>44</v>
      </c>
      <c r="B23" s="122" t="s">
        <v>63</v>
      </c>
      <c r="C23" s="123" t="s">
        <v>65</v>
      </c>
      <c r="D23" s="123" t="s">
        <v>78</v>
      </c>
      <c r="E23" s="124">
        <v>35</v>
      </c>
      <c r="F23" s="123">
        <v>40</v>
      </c>
      <c r="G23" s="123" t="s">
        <v>73</v>
      </c>
    </row>
    <row r="24" spans="1:14" ht="18" customHeight="1" x14ac:dyDescent="0.25">
      <c r="A24" s="119" t="s">
        <v>44</v>
      </c>
      <c r="B24" s="119" t="s">
        <v>64</v>
      </c>
      <c r="C24" s="120" t="s">
        <v>66</v>
      </c>
      <c r="D24" s="120" t="s">
        <v>78</v>
      </c>
      <c r="E24" s="121">
        <v>12.75</v>
      </c>
      <c r="F24" s="120">
        <v>25</v>
      </c>
      <c r="G24" s="120" t="s">
        <v>73</v>
      </c>
    </row>
    <row r="26" spans="1:14" ht="29.25" customHeight="1" x14ac:dyDescent="0.25">
      <c r="K26" s="28"/>
    </row>
    <row r="28" spans="1:14" x14ac:dyDescent="0.25">
      <c r="K28" s="26"/>
      <c r="L28" s="26"/>
      <c r="M28" s="26"/>
      <c r="N28" s="26"/>
    </row>
  </sheetData>
  <sheetProtection algorithmName="SHA-512" hashValue="buY9biowIdOcynCNnTrrUwAUGK3En5F6gx4W22zwHaSSiOom91txAiExkGtVXkTl6frFKbtd+dmNOqkc16bJKg==" saltValue="6AJ69IqNAVHh8/sUqqdwFA==" spinCount="100000" sheet="1" objects="1" scenarios="1" selectLockedCells="1"/>
  <mergeCells count="5">
    <mergeCell ref="A1:H1"/>
    <mergeCell ref="A4:F4"/>
    <mergeCell ref="A2:H3"/>
    <mergeCell ref="L2:N2"/>
    <mergeCell ref="L3:N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12B-C4B8-4588-8F2D-D0D130DF7B8B}">
  <dimension ref="A1:N21"/>
  <sheetViews>
    <sheetView workbookViewId="0">
      <selection activeCell="L3" sqref="L3:N3"/>
    </sheetView>
  </sheetViews>
  <sheetFormatPr defaultRowHeight="15" x14ac:dyDescent="0.25"/>
  <cols>
    <col min="1" max="1" width="22" customWidth="1"/>
    <col min="2" max="2" width="19" customWidth="1"/>
    <col min="3" max="3" width="16.140625" customWidth="1"/>
    <col min="4" max="4" width="13.42578125" customWidth="1"/>
    <col min="5" max="5" width="14.5703125" customWidth="1"/>
    <col min="6" max="6" width="12.5703125" customWidth="1"/>
    <col min="7" max="7" width="14.5703125" customWidth="1"/>
    <col min="8" max="8" width="15.5703125" customWidth="1"/>
  </cols>
  <sheetData>
    <row r="1" spans="1:14" ht="21.75" customHeight="1" x14ac:dyDescent="0.35">
      <c r="A1" s="79" t="s">
        <v>0</v>
      </c>
      <c r="B1" s="79"/>
      <c r="C1" s="79"/>
      <c r="D1" s="79"/>
      <c r="E1" s="79"/>
      <c r="F1" s="79"/>
      <c r="G1" s="79"/>
      <c r="H1" s="79"/>
      <c r="I1" s="2"/>
      <c r="J1" s="2"/>
      <c r="K1" s="2"/>
      <c r="L1" s="2"/>
      <c r="M1" s="2"/>
      <c r="N1" s="2"/>
    </row>
    <row r="2" spans="1:14" ht="18" customHeight="1" x14ac:dyDescent="0.35">
      <c r="A2" s="106" t="s">
        <v>37</v>
      </c>
      <c r="B2" s="106"/>
      <c r="C2" s="106"/>
      <c r="D2" s="106"/>
      <c r="E2" s="106"/>
      <c r="F2" s="106"/>
      <c r="G2" s="106"/>
      <c r="H2" s="106"/>
      <c r="I2" s="63" t="s">
        <v>39</v>
      </c>
      <c r="J2" s="64"/>
      <c r="K2" s="64"/>
      <c r="L2" s="111" t="s">
        <v>255</v>
      </c>
      <c r="M2" s="111"/>
      <c r="N2" s="112"/>
    </row>
    <row r="3" spans="1:14" ht="18.75" customHeight="1" x14ac:dyDescent="0.35">
      <c r="A3" s="106"/>
      <c r="B3" s="106"/>
      <c r="C3" s="106"/>
      <c r="D3" s="106"/>
      <c r="E3" s="106"/>
      <c r="F3" s="106"/>
      <c r="G3" s="106"/>
      <c r="H3" s="106"/>
      <c r="I3" s="63" t="s">
        <v>40</v>
      </c>
      <c r="J3" s="64"/>
      <c r="K3" s="64"/>
      <c r="L3" s="108">
        <v>7000336351</v>
      </c>
      <c r="M3" s="108"/>
      <c r="N3" s="109"/>
    </row>
    <row r="4" spans="1:14" ht="15.75" customHeight="1" x14ac:dyDescent="0.3">
      <c r="A4" s="97"/>
      <c r="B4" s="97"/>
      <c r="C4" s="97"/>
      <c r="D4" s="97"/>
      <c r="E4" s="97"/>
      <c r="F4" s="97"/>
      <c r="I4" s="2"/>
      <c r="J4" s="2"/>
      <c r="K4" s="2"/>
      <c r="L4" s="2"/>
      <c r="M4" s="2"/>
      <c r="N4" s="2"/>
    </row>
    <row r="5" spans="1:14" ht="36.75" customHeight="1" x14ac:dyDescent="0.25">
      <c r="A5" s="34" t="s">
        <v>68</v>
      </c>
      <c r="B5" s="34" t="s">
        <v>69</v>
      </c>
      <c r="C5" s="34" t="s">
        <v>70</v>
      </c>
      <c r="D5" s="34" t="s">
        <v>71</v>
      </c>
      <c r="E5" s="34" t="s">
        <v>77</v>
      </c>
      <c r="F5" s="34" t="s">
        <v>76</v>
      </c>
      <c r="G5" s="34" t="s">
        <v>72</v>
      </c>
      <c r="H5" s="34" t="s">
        <v>4</v>
      </c>
      <c r="I5" s="2"/>
      <c r="J5" s="2"/>
      <c r="K5" s="2"/>
      <c r="L5" s="2"/>
      <c r="M5" s="2"/>
      <c r="N5" s="2"/>
    </row>
    <row r="6" spans="1:14" ht="18" customHeight="1" x14ac:dyDescent="0.25">
      <c r="A6" s="52" t="s">
        <v>79</v>
      </c>
      <c r="B6" s="52" t="s">
        <v>80</v>
      </c>
      <c r="C6" s="30" t="s">
        <v>66</v>
      </c>
      <c r="D6" s="30" t="e">
        <f>IF([1]!AquaticChemicals[[#This Row],[Pricing Unit]]="Pound","Granular","Liquid")</f>
        <v>#REF!</v>
      </c>
      <c r="E6" s="47">
        <v>0</v>
      </c>
      <c r="F6" s="30">
        <v>1</v>
      </c>
      <c r="G6" s="30" t="s">
        <v>73</v>
      </c>
      <c r="H6" s="47">
        <f>SUM(E6*F6)</f>
        <v>0</v>
      </c>
      <c r="I6" s="2"/>
      <c r="J6" s="2"/>
      <c r="K6" s="57"/>
      <c r="L6" s="2"/>
      <c r="M6" s="2"/>
      <c r="N6" s="2"/>
    </row>
    <row r="7" spans="1:14" ht="18" customHeight="1" x14ac:dyDescent="0.25">
      <c r="A7" s="51" t="s">
        <v>79</v>
      </c>
      <c r="B7" s="51" t="s">
        <v>81</v>
      </c>
      <c r="C7" s="29" t="s">
        <v>66</v>
      </c>
      <c r="D7" s="29" t="e">
        <f>IF([1]!AquaticChemicals[[#This Row],[Pricing Unit]]="Pound","Granular","Liquid")</f>
        <v>#REF!</v>
      </c>
      <c r="E7" s="47">
        <v>0</v>
      </c>
      <c r="F7" s="29">
        <v>1</v>
      </c>
      <c r="G7" s="29" t="s">
        <v>74</v>
      </c>
      <c r="H7" s="47">
        <f t="shared" ref="H7:H17" si="0">SUM(E7*F7)</f>
        <v>0</v>
      </c>
      <c r="I7" s="2"/>
      <c r="J7" s="2"/>
      <c r="K7" s="2"/>
      <c r="L7" s="2"/>
      <c r="M7" s="2"/>
      <c r="N7" s="2"/>
    </row>
    <row r="8" spans="1:14" ht="18" customHeight="1" x14ac:dyDescent="0.25">
      <c r="A8" s="52" t="s">
        <v>79</v>
      </c>
      <c r="B8" s="52" t="s">
        <v>82</v>
      </c>
      <c r="C8" s="30" t="s">
        <v>92</v>
      </c>
      <c r="D8" s="30" t="e">
        <f>IF([1]!AquaticChemicals[[#This Row],[Pricing Unit]]="Pound","Granular","Liquid")</f>
        <v>#REF!</v>
      </c>
      <c r="E8" s="47">
        <v>0</v>
      </c>
      <c r="F8" s="30">
        <v>1</v>
      </c>
      <c r="G8" s="30" t="s">
        <v>73</v>
      </c>
      <c r="H8" s="47">
        <f t="shared" si="0"/>
        <v>0</v>
      </c>
      <c r="I8" s="2"/>
      <c r="J8" s="2"/>
      <c r="K8" s="2"/>
      <c r="L8" s="2"/>
      <c r="M8" s="2"/>
      <c r="N8" s="2"/>
    </row>
    <row r="9" spans="1:14" ht="18" customHeight="1" x14ac:dyDescent="0.25">
      <c r="A9" s="51" t="s">
        <v>79</v>
      </c>
      <c r="B9" s="51" t="s">
        <v>83</v>
      </c>
      <c r="C9" s="29" t="s">
        <v>66</v>
      </c>
      <c r="D9" s="29" t="e">
        <f>IF([1]!AquaticChemicals[[#This Row],[Pricing Unit]]="Pound","Granular","Liquid")</f>
        <v>#REF!</v>
      </c>
      <c r="E9" s="47">
        <v>0</v>
      </c>
      <c r="F9" s="29">
        <v>1</v>
      </c>
      <c r="G9" s="29" t="s">
        <v>73</v>
      </c>
      <c r="H9" s="47">
        <f t="shared" si="0"/>
        <v>0</v>
      </c>
      <c r="I9" s="2"/>
      <c r="J9" s="2"/>
      <c r="K9" s="2"/>
      <c r="L9" s="2"/>
      <c r="M9" s="2"/>
      <c r="N9" s="2"/>
    </row>
    <row r="10" spans="1:14" ht="18" customHeight="1" x14ac:dyDescent="0.25">
      <c r="A10" s="52" t="s">
        <v>79</v>
      </c>
      <c r="B10" s="52" t="s">
        <v>84</v>
      </c>
      <c r="C10" s="30" t="s">
        <v>66</v>
      </c>
      <c r="D10" s="30" t="e">
        <f>IF([1]!AquaticChemicals[[#This Row],[Pricing Unit]]="Pound","Granular","Liquid")</f>
        <v>#REF!</v>
      </c>
      <c r="E10" s="47">
        <v>0</v>
      </c>
      <c r="F10" s="30">
        <v>1</v>
      </c>
      <c r="G10" s="30" t="s">
        <v>73</v>
      </c>
      <c r="H10" s="47">
        <f t="shared" si="0"/>
        <v>0</v>
      </c>
      <c r="I10" s="2"/>
      <c r="J10" s="2"/>
      <c r="K10" s="2"/>
      <c r="L10" s="2"/>
      <c r="M10" s="2"/>
      <c r="N10" s="2"/>
    </row>
    <row r="11" spans="1:14" ht="18" customHeight="1" x14ac:dyDescent="0.25">
      <c r="A11" s="51" t="s">
        <v>79</v>
      </c>
      <c r="B11" s="51" t="s">
        <v>85</v>
      </c>
      <c r="C11" s="29" t="s">
        <v>66</v>
      </c>
      <c r="D11" s="29" t="e">
        <f>IF([1]!AquaticChemicals[[#This Row],[Pricing Unit]]="Pound","Granular","Liquid")</f>
        <v>#REF!</v>
      </c>
      <c r="E11" s="47">
        <v>0</v>
      </c>
      <c r="F11" s="29">
        <v>2.5</v>
      </c>
      <c r="G11" s="29" t="s">
        <v>93</v>
      </c>
      <c r="H11" s="47">
        <f t="shared" si="0"/>
        <v>0</v>
      </c>
      <c r="I11" s="2"/>
      <c r="J11" s="2"/>
      <c r="K11" s="2"/>
      <c r="L11" s="2"/>
      <c r="M11" s="2"/>
      <c r="N11" s="2"/>
    </row>
    <row r="12" spans="1:14" ht="18" customHeight="1" x14ac:dyDescent="0.25">
      <c r="A12" s="52" t="s">
        <v>79</v>
      </c>
      <c r="B12" s="52" t="s">
        <v>86</v>
      </c>
      <c r="C12" s="30" t="s">
        <v>66</v>
      </c>
      <c r="D12" s="30" t="s">
        <v>78</v>
      </c>
      <c r="E12" s="47">
        <v>0</v>
      </c>
      <c r="F12" s="30">
        <v>1</v>
      </c>
      <c r="G12" s="30" t="s">
        <v>74</v>
      </c>
      <c r="H12" s="47">
        <f t="shared" si="0"/>
        <v>0</v>
      </c>
      <c r="I12" s="2"/>
      <c r="J12" s="2"/>
      <c r="K12" s="2"/>
      <c r="L12" s="2"/>
      <c r="M12" s="2"/>
      <c r="N12" s="2"/>
    </row>
    <row r="13" spans="1:14" ht="18" customHeight="1" x14ac:dyDescent="0.25">
      <c r="A13" s="53" t="s">
        <v>79</v>
      </c>
      <c r="B13" s="53" t="s">
        <v>87</v>
      </c>
      <c r="C13" s="46" t="s">
        <v>66</v>
      </c>
      <c r="D13" s="46" t="e">
        <f>IF([1]!AquaticChemicals[[#This Row],[Pricing Unit]]="Pound","Granular","Liquid")</f>
        <v>#REF!</v>
      </c>
      <c r="E13" s="50">
        <v>0</v>
      </c>
      <c r="F13" s="46">
        <v>1</v>
      </c>
      <c r="G13" s="46" t="s">
        <v>73</v>
      </c>
      <c r="H13" s="50">
        <f t="shared" si="0"/>
        <v>0</v>
      </c>
      <c r="I13" s="2"/>
      <c r="J13" s="2"/>
      <c r="K13" s="2"/>
      <c r="L13" s="2"/>
      <c r="M13" s="2"/>
      <c r="N13" s="2"/>
    </row>
    <row r="14" spans="1:14" ht="18" customHeight="1" x14ac:dyDescent="0.25">
      <c r="A14" s="52" t="s">
        <v>79</v>
      </c>
      <c r="B14" s="52" t="s">
        <v>88</v>
      </c>
      <c r="C14" s="30" t="s">
        <v>66</v>
      </c>
      <c r="D14" s="30" t="e">
        <f>IF([1]!AquaticChemicals[[#This Row],[Pricing Unit]]="Pound","Granular","Liquid")</f>
        <v>#REF!</v>
      </c>
      <c r="E14" s="47">
        <v>0</v>
      </c>
      <c r="F14" s="30">
        <v>1</v>
      </c>
      <c r="G14" s="30" t="s">
        <v>73</v>
      </c>
      <c r="H14" s="47">
        <f t="shared" si="0"/>
        <v>0</v>
      </c>
      <c r="I14" s="2"/>
      <c r="J14" s="2"/>
      <c r="K14" s="2"/>
      <c r="L14" s="2"/>
      <c r="M14" s="2"/>
      <c r="N14" s="2"/>
    </row>
    <row r="15" spans="1:14" ht="18" customHeight="1" x14ac:dyDescent="0.25">
      <c r="A15" s="51" t="s">
        <v>79</v>
      </c>
      <c r="B15" s="51" t="s">
        <v>89</v>
      </c>
      <c r="C15" s="29" t="s">
        <v>66</v>
      </c>
      <c r="D15" s="29" t="e">
        <f>IF([1]!AquaticChemicals[[#This Row],[Pricing Unit]]="Pound","Granular","Liquid")</f>
        <v>#REF!</v>
      </c>
      <c r="E15" s="47">
        <v>0</v>
      </c>
      <c r="F15" s="29">
        <v>1</v>
      </c>
      <c r="G15" s="29" t="s">
        <v>73</v>
      </c>
      <c r="H15" s="47">
        <f t="shared" si="0"/>
        <v>0</v>
      </c>
      <c r="I15" s="2"/>
      <c r="J15" s="2"/>
      <c r="K15" s="2"/>
      <c r="L15" s="2"/>
      <c r="M15" s="2"/>
      <c r="N15" s="2"/>
    </row>
    <row r="16" spans="1:14" ht="18" customHeight="1" x14ac:dyDescent="0.25">
      <c r="A16" s="52" t="s">
        <v>79</v>
      </c>
      <c r="B16" s="52" t="s">
        <v>90</v>
      </c>
      <c r="C16" s="30" t="s">
        <v>66</v>
      </c>
      <c r="D16" s="30" t="e">
        <f>IF([1]!AquaticChemicals[[#This Row],[Pricing Unit]]="Pound","Granular","Liquid")</f>
        <v>#REF!</v>
      </c>
      <c r="E16" s="47">
        <v>0</v>
      </c>
      <c r="F16" s="30">
        <v>2.5</v>
      </c>
      <c r="G16" s="30" t="s">
        <v>93</v>
      </c>
      <c r="H16" s="47">
        <f t="shared" si="0"/>
        <v>0</v>
      </c>
      <c r="I16" s="2"/>
      <c r="J16" s="2"/>
      <c r="K16" s="2"/>
      <c r="L16" s="2"/>
      <c r="M16" s="2"/>
      <c r="N16" s="2"/>
    </row>
    <row r="17" spans="1:14" ht="18" customHeight="1" x14ac:dyDescent="0.25">
      <c r="A17" s="51" t="s">
        <v>79</v>
      </c>
      <c r="B17" s="51" t="s">
        <v>91</v>
      </c>
      <c r="C17" s="29" t="s">
        <v>66</v>
      </c>
      <c r="D17" s="29" t="e">
        <f>IF([1]!AquaticChemicals[[#This Row],[Pricing Unit]]="Pound","Granular","Liquid")</f>
        <v>#REF!</v>
      </c>
      <c r="E17" s="47">
        <v>0</v>
      </c>
      <c r="F17" s="29">
        <v>1</v>
      </c>
      <c r="G17" s="29" t="s">
        <v>73</v>
      </c>
      <c r="H17" s="47">
        <f t="shared" si="0"/>
        <v>0</v>
      </c>
      <c r="I17" s="2"/>
      <c r="J17" s="2"/>
      <c r="K17" s="2"/>
      <c r="L17" s="2"/>
      <c r="M17" s="2"/>
      <c r="N17" s="2"/>
    </row>
    <row r="18" spans="1:14" ht="15.75" thickBot="1" x14ac:dyDescent="0.3">
      <c r="A18" s="2"/>
      <c r="B18" s="2"/>
      <c r="C18" s="2"/>
      <c r="D18" s="2"/>
      <c r="E18" s="2"/>
      <c r="G18" s="42"/>
      <c r="H18" s="2"/>
      <c r="I18" s="2"/>
      <c r="J18" s="2"/>
      <c r="K18" s="2"/>
      <c r="L18" s="2"/>
      <c r="M18" s="2"/>
      <c r="N18" s="2"/>
    </row>
    <row r="19" spans="1:14" ht="63.75" customHeight="1" thickBot="1" x14ac:dyDescent="0.3">
      <c r="A19" s="2"/>
      <c r="B19" s="2"/>
      <c r="C19" s="61" t="s">
        <v>94</v>
      </c>
      <c r="D19" s="61"/>
      <c r="E19" s="61"/>
      <c r="F19" s="61"/>
      <c r="G19" s="62"/>
      <c r="H19" s="105">
        <f>SUM(H6:H17)</f>
        <v>0</v>
      </c>
      <c r="I19" s="60"/>
      <c r="J19" s="2"/>
      <c r="K19" s="2"/>
      <c r="L19" s="2"/>
      <c r="M19" s="2"/>
      <c r="N19" s="2"/>
    </row>
    <row r="20" spans="1:14" ht="24" hidden="1" customHeight="1" thickBot="1" x14ac:dyDescent="0.25">
      <c r="A20" s="2"/>
      <c r="B20" s="2"/>
      <c r="C20" s="58"/>
      <c r="D20" s="58"/>
      <c r="E20" s="58"/>
      <c r="F20" s="58"/>
      <c r="G20" s="59"/>
      <c r="H20" s="110"/>
      <c r="I20" s="2"/>
      <c r="J20" s="2"/>
      <c r="K20" s="2"/>
      <c r="L20" s="2"/>
      <c r="M20" s="2"/>
      <c r="N20" s="2"/>
    </row>
    <row r="21" spans="1:14" x14ac:dyDescent="0.25">
      <c r="H21" s="32"/>
    </row>
  </sheetData>
  <sheetProtection algorithmName="SHA-512" hashValue="aQzz3NtPO5tx46yChe9R9m56gsL4skqHKHIog8kvaWL98CPs8jgtuSPMjjPO8/V8hIjwCpFfAW72pMoUXQct3Q==" saltValue="pGFipx18LEUtkRDQF073eg==" spinCount="100000" sheet="1" objects="1" scenarios="1" selectLockedCells="1"/>
  <mergeCells count="6">
    <mergeCell ref="H19:H20"/>
    <mergeCell ref="A1:H1"/>
    <mergeCell ref="A2:H3"/>
    <mergeCell ref="A4:F4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CB4-3976-4251-93F1-5E9B92725BC7}">
  <dimension ref="A1:N13"/>
  <sheetViews>
    <sheetView workbookViewId="0">
      <selection activeCell="L3" sqref="L3:N3"/>
    </sheetView>
  </sheetViews>
  <sheetFormatPr defaultRowHeight="15" x14ac:dyDescent="0.25"/>
  <cols>
    <col min="1" max="1" width="22.85546875" customWidth="1"/>
    <col min="2" max="2" width="26.85546875" customWidth="1"/>
    <col min="3" max="3" width="14.85546875" customWidth="1"/>
    <col min="4" max="4" width="16.85546875" customWidth="1"/>
    <col min="5" max="5" width="14.7109375" customWidth="1"/>
    <col min="6" max="6" width="13" customWidth="1"/>
    <col min="7" max="7" width="12.85546875" customWidth="1"/>
    <col min="8" max="8" width="16" customWidth="1"/>
  </cols>
  <sheetData>
    <row r="1" spans="1:14" ht="21" x14ac:dyDescent="0.35">
      <c r="A1" s="79" t="s">
        <v>0</v>
      </c>
      <c r="B1" s="79"/>
      <c r="C1" s="79"/>
      <c r="D1" s="79"/>
      <c r="E1" s="79"/>
      <c r="F1" s="79"/>
      <c r="G1" s="79"/>
      <c r="H1" s="79"/>
    </row>
    <row r="2" spans="1:14" ht="19.5" customHeight="1" x14ac:dyDescent="0.35">
      <c r="A2" s="106" t="s">
        <v>37</v>
      </c>
      <c r="B2" s="106"/>
      <c r="C2" s="106"/>
      <c r="D2" s="106"/>
      <c r="E2" s="106"/>
      <c r="F2" s="106"/>
      <c r="G2" s="106"/>
      <c r="H2" s="106"/>
      <c r="I2" s="63" t="s">
        <v>39</v>
      </c>
      <c r="J2" s="68"/>
      <c r="K2" s="68"/>
      <c r="L2" s="108" t="s">
        <v>255</v>
      </c>
      <c r="M2" s="108"/>
      <c r="N2" s="109"/>
    </row>
    <row r="3" spans="1:14" ht="18" customHeight="1" x14ac:dyDescent="0.35">
      <c r="A3" s="106"/>
      <c r="B3" s="106"/>
      <c r="C3" s="106"/>
      <c r="D3" s="106"/>
      <c r="E3" s="106"/>
      <c r="F3" s="106"/>
      <c r="G3" s="106"/>
      <c r="H3" s="106"/>
      <c r="I3" s="63" t="s">
        <v>40</v>
      </c>
      <c r="J3" s="68"/>
      <c r="K3" s="68"/>
      <c r="L3" s="108">
        <v>7000336351</v>
      </c>
      <c r="M3" s="108"/>
      <c r="N3" s="109"/>
    </row>
    <row r="4" spans="1:14" ht="18" customHeight="1" x14ac:dyDescent="0.35">
      <c r="A4" s="54"/>
      <c r="B4" s="54"/>
      <c r="C4" s="54"/>
      <c r="D4" s="54"/>
      <c r="E4" s="54"/>
      <c r="F4" s="54"/>
      <c r="G4" s="54"/>
      <c r="H4" s="54"/>
      <c r="I4" s="45"/>
      <c r="J4" s="44"/>
      <c r="K4" s="44"/>
      <c r="L4" s="44"/>
      <c r="M4" s="44"/>
      <c r="N4" s="44"/>
    </row>
    <row r="5" spans="1:14" ht="37.5" customHeight="1" x14ac:dyDescent="0.25">
      <c r="A5" s="34" t="s">
        <v>68</v>
      </c>
      <c r="B5" s="34" t="s">
        <v>69</v>
      </c>
      <c r="C5" s="34" t="s">
        <v>70</v>
      </c>
      <c r="D5" s="34" t="s">
        <v>71</v>
      </c>
      <c r="E5" s="34" t="s">
        <v>77</v>
      </c>
      <c r="F5" s="34" t="s">
        <v>76</v>
      </c>
      <c r="G5" s="34" t="s">
        <v>72</v>
      </c>
      <c r="H5" s="34" t="s">
        <v>4</v>
      </c>
    </row>
    <row r="6" spans="1:14" ht="18" customHeight="1" x14ac:dyDescent="0.25">
      <c r="A6" s="52" t="s">
        <v>95</v>
      </c>
      <c r="B6" s="52" t="s">
        <v>96</v>
      </c>
      <c r="C6" s="30" t="s">
        <v>92</v>
      </c>
      <c r="D6" s="30" t="s">
        <v>235</v>
      </c>
      <c r="E6" s="47">
        <v>0</v>
      </c>
      <c r="F6" s="30">
        <v>25</v>
      </c>
      <c r="G6" s="30" t="s">
        <v>75</v>
      </c>
      <c r="H6" s="49">
        <f>SUM(E6*F6)</f>
        <v>0</v>
      </c>
    </row>
    <row r="7" spans="1:14" ht="18" customHeight="1" x14ac:dyDescent="0.25">
      <c r="A7" s="51" t="s">
        <v>95</v>
      </c>
      <c r="B7" s="51" t="s">
        <v>97</v>
      </c>
      <c r="C7" s="29" t="s">
        <v>66</v>
      </c>
      <c r="D7" s="29" t="s">
        <v>78</v>
      </c>
      <c r="E7" s="47">
        <v>0</v>
      </c>
      <c r="F7" s="29">
        <v>100</v>
      </c>
      <c r="G7" s="29" t="s">
        <v>73</v>
      </c>
      <c r="H7" s="49">
        <f t="shared" ref="H7:H10" si="0">SUM(E7*F7)</f>
        <v>0</v>
      </c>
    </row>
    <row r="8" spans="1:14" ht="18" customHeight="1" x14ac:dyDescent="0.25">
      <c r="A8" s="52" t="s">
        <v>95</v>
      </c>
      <c r="B8" s="52" t="s">
        <v>98</v>
      </c>
      <c r="C8" s="30" t="s">
        <v>101</v>
      </c>
      <c r="D8" s="30" t="s">
        <v>78</v>
      </c>
      <c r="E8" s="47">
        <v>0</v>
      </c>
      <c r="F8" s="30">
        <v>80</v>
      </c>
      <c r="G8" s="30" t="s">
        <v>73</v>
      </c>
      <c r="H8" s="49">
        <f t="shared" si="0"/>
        <v>0</v>
      </c>
    </row>
    <row r="9" spans="1:14" ht="18" customHeight="1" x14ac:dyDescent="0.25">
      <c r="A9" s="51" t="s">
        <v>95</v>
      </c>
      <c r="B9" s="51" t="s">
        <v>99</v>
      </c>
      <c r="C9" s="29" t="s">
        <v>101</v>
      </c>
      <c r="D9" s="29" t="s">
        <v>78</v>
      </c>
      <c r="E9" s="47">
        <v>0</v>
      </c>
      <c r="F9" s="29">
        <v>25</v>
      </c>
      <c r="G9" s="29" t="s">
        <v>74</v>
      </c>
      <c r="H9" s="49">
        <f t="shared" si="0"/>
        <v>0</v>
      </c>
    </row>
    <row r="10" spans="1:14" x14ac:dyDescent="0.25">
      <c r="A10" s="52" t="s">
        <v>95</v>
      </c>
      <c r="B10" s="52" t="s">
        <v>100</v>
      </c>
      <c r="C10" s="30" t="s">
        <v>92</v>
      </c>
      <c r="D10" s="30" t="s">
        <v>235</v>
      </c>
      <c r="E10" s="47">
        <v>0</v>
      </c>
      <c r="F10" s="30">
        <v>25</v>
      </c>
      <c r="G10" s="30" t="s">
        <v>75</v>
      </c>
      <c r="H10" s="49">
        <f t="shared" si="0"/>
        <v>0</v>
      </c>
    </row>
    <row r="11" spans="1:14" ht="18" customHeight="1" thickBot="1" x14ac:dyDescent="0.3">
      <c r="A11" s="65" t="s">
        <v>44</v>
      </c>
      <c r="B11" s="65" t="s">
        <v>61</v>
      </c>
      <c r="C11" s="66" t="s">
        <v>65</v>
      </c>
      <c r="D11" s="66" t="s">
        <v>235</v>
      </c>
      <c r="E11" s="69">
        <v>0</v>
      </c>
      <c r="F11" s="66">
        <v>100</v>
      </c>
      <c r="G11" s="66" t="s">
        <v>75</v>
      </c>
      <c r="H11" s="67">
        <f t="shared" ref="H11" si="1">SUM(E11*F11)</f>
        <v>0</v>
      </c>
    </row>
    <row r="12" spans="1:14" ht="15.75" customHeight="1" x14ac:dyDescent="0.25">
      <c r="C12" s="113" t="s">
        <v>102</v>
      </c>
      <c r="D12" s="113"/>
      <c r="E12" s="113"/>
      <c r="F12" s="113"/>
      <c r="G12" s="114"/>
      <c r="H12" s="115">
        <f>SUM(H6:H11)</f>
        <v>0</v>
      </c>
    </row>
    <row r="13" spans="1:14" ht="35.25" customHeight="1" thickBot="1" x14ac:dyDescent="0.3">
      <c r="C13" s="113"/>
      <c r="D13" s="113"/>
      <c r="E13" s="113"/>
      <c r="F13" s="113"/>
      <c r="G13" s="114"/>
      <c r="H13" s="116"/>
    </row>
  </sheetData>
  <sheetProtection algorithmName="SHA-512" hashValue="OAcbmR2kE+4On96YuQpzLCZF8iojOhnY+wBwf5VX6pTMCefznWkatwCFBFaatK58Fv6rhEqx+vuy1TUG3S+YCA==" saltValue="vjGuOSYxdTyR3TXPcd62ZQ==" spinCount="100000" sheet="1" objects="1" scenarios="1" selectLockedCells="1"/>
  <mergeCells count="6">
    <mergeCell ref="C12:G13"/>
    <mergeCell ref="H12:H13"/>
    <mergeCell ref="A1:H1"/>
    <mergeCell ref="A2:H3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FCD6-1339-4C55-81CE-BE0468BA3C4A}">
  <dimension ref="A1:N64"/>
  <sheetViews>
    <sheetView workbookViewId="0">
      <selection activeCell="L4" sqref="L4"/>
    </sheetView>
  </sheetViews>
  <sheetFormatPr defaultRowHeight="15" x14ac:dyDescent="0.25"/>
  <cols>
    <col min="1" max="1" width="21.42578125" customWidth="1"/>
    <col min="2" max="2" width="26" customWidth="1"/>
    <col min="3" max="3" width="24.7109375" customWidth="1"/>
    <col min="4" max="4" width="16.140625" customWidth="1"/>
    <col min="5" max="5" width="14.28515625" customWidth="1"/>
    <col min="6" max="6" width="14.5703125" customWidth="1"/>
    <col min="7" max="7" width="14.140625" customWidth="1"/>
    <col min="8" max="8" width="18.42578125" customWidth="1"/>
    <col min="12" max="12" width="17.140625" bestFit="1" customWidth="1"/>
  </cols>
  <sheetData>
    <row r="1" spans="1:14" ht="21" x14ac:dyDescent="0.35">
      <c r="A1" s="79" t="s">
        <v>0</v>
      </c>
      <c r="B1" s="79"/>
      <c r="C1" s="79"/>
      <c r="D1" s="79"/>
      <c r="E1" s="79"/>
      <c r="F1" s="79"/>
      <c r="G1" s="79"/>
      <c r="H1" s="79"/>
      <c r="I1" s="2"/>
      <c r="J1" s="2"/>
      <c r="K1" s="2"/>
      <c r="L1" s="2"/>
      <c r="M1" s="2"/>
      <c r="N1" s="2"/>
    </row>
    <row r="2" spans="1:14" ht="18" customHeight="1" x14ac:dyDescent="0.35">
      <c r="A2" s="106" t="s">
        <v>37</v>
      </c>
      <c r="B2" s="106"/>
      <c r="C2" s="106"/>
      <c r="D2" s="106"/>
      <c r="E2" s="106"/>
      <c r="F2" s="106"/>
      <c r="G2" s="106"/>
      <c r="H2" s="106"/>
      <c r="I2" s="117" t="s">
        <v>39</v>
      </c>
      <c r="J2" s="118"/>
      <c r="K2" s="118"/>
      <c r="L2" s="70" t="s">
        <v>255</v>
      </c>
      <c r="M2" s="70"/>
      <c r="N2" s="71"/>
    </row>
    <row r="3" spans="1:14" ht="22.5" customHeight="1" x14ac:dyDescent="0.35">
      <c r="A3" s="106"/>
      <c r="B3" s="106"/>
      <c r="C3" s="106"/>
      <c r="D3" s="106"/>
      <c r="E3" s="106"/>
      <c r="F3" s="106"/>
      <c r="G3" s="106"/>
      <c r="H3" s="106"/>
      <c r="I3" s="117" t="s">
        <v>40</v>
      </c>
      <c r="J3" s="118"/>
      <c r="K3" s="118"/>
      <c r="L3" s="70">
        <v>7000336351</v>
      </c>
      <c r="M3" s="70"/>
      <c r="N3" s="71"/>
    </row>
    <row r="4" spans="1:14" x14ac:dyDescent="0.25">
      <c r="H4" s="2"/>
      <c r="I4" s="2"/>
      <c r="J4" s="2"/>
      <c r="K4" s="2"/>
      <c r="L4" s="2"/>
      <c r="M4" s="2"/>
    </row>
    <row r="5" spans="1:14" ht="30" x14ac:dyDescent="0.25">
      <c r="A5" s="34" t="s">
        <v>68</v>
      </c>
      <c r="B5" s="34" t="s">
        <v>69</v>
      </c>
      <c r="C5" s="34" t="s">
        <v>70</v>
      </c>
      <c r="D5" s="34" t="s">
        <v>71</v>
      </c>
      <c r="E5" s="34" t="s">
        <v>77</v>
      </c>
      <c r="F5" s="34" t="s">
        <v>76</v>
      </c>
      <c r="G5" s="34" t="s">
        <v>72</v>
      </c>
      <c r="H5" s="2"/>
      <c r="I5" s="2"/>
      <c r="J5" s="2"/>
      <c r="K5" s="2"/>
      <c r="L5" s="2"/>
      <c r="M5" s="2"/>
    </row>
    <row r="6" spans="1:14" x14ac:dyDescent="0.25">
      <c r="A6" s="52" t="s">
        <v>123</v>
      </c>
      <c r="B6" s="52" t="s">
        <v>124</v>
      </c>
      <c r="C6" s="30" t="s">
        <v>67</v>
      </c>
      <c r="D6" s="30" t="s">
        <v>78</v>
      </c>
      <c r="E6" s="73">
        <v>20</v>
      </c>
      <c r="F6" s="30">
        <v>25</v>
      </c>
      <c r="G6" s="30" t="s">
        <v>73</v>
      </c>
      <c r="H6" s="2"/>
      <c r="I6" s="2"/>
      <c r="J6" s="2"/>
      <c r="K6" s="2"/>
      <c r="L6" s="2"/>
      <c r="M6" s="2"/>
    </row>
    <row r="7" spans="1:14" x14ac:dyDescent="0.25">
      <c r="A7" s="51" t="s">
        <v>123</v>
      </c>
      <c r="B7" s="51" t="s">
        <v>125</v>
      </c>
      <c r="C7" s="29" t="s">
        <v>66</v>
      </c>
      <c r="D7" s="29" t="s">
        <v>78</v>
      </c>
      <c r="E7" s="73">
        <v>65</v>
      </c>
      <c r="F7" s="29">
        <v>25</v>
      </c>
      <c r="G7" s="29" t="s">
        <v>73</v>
      </c>
      <c r="H7" s="2"/>
      <c r="I7" s="2"/>
      <c r="J7" s="2"/>
      <c r="K7" s="2"/>
      <c r="L7" s="2"/>
      <c r="M7" s="2"/>
    </row>
    <row r="8" spans="1:14" x14ac:dyDescent="0.25">
      <c r="A8" s="52" t="s">
        <v>123</v>
      </c>
      <c r="B8" s="52" t="s">
        <v>126</v>
      </c>
      <c r="C8" s="30" t="s">
        <v>101</v>
      </c>
      <c r="D8" s="30" t="s">
        <v>78</v>
      </c>
      <c r="E8" s="73">
        <v>37.5</v>
      </c>
      <c r="F8" s="30">
        <v>25</v>
      </c>
      <c r="G8" s="30" t="s">
        <v>73</v>
      </c>
      <c r="H8" s="2"/>
      <c r="I8" s="2"/>
      <c r="J8" s="2"/>
      <c r="K8" s="2"/>
      <c r="L8" s="2"/>
      <c r="M8" s="2"/>
    </row>
    <row r="9" spans="1:14" x14ac:dyDescent="0.25">
      <c r="A9" s="51" t="s">
        <v>123</v>
      </c>
      <c r="B9" s="51" t="s">
        <v>127</v>
      </c>
      <c r="C9" s="29" t="s">
        <v>101</v>
      </c>
      <c r="D9" s="29" t="s">
        <v>78</v>
      </c>
      <c r="E9" s="73">
        <v>85</v>
      </c>
      <c r="F9" s="29">
        <v>25</v>
      </c>
      <c r="G9" s="29" t="s">
        <v>73</v>
      </c>
      <c r="H9" s="2"/>
      <c r="I9" s="2"/>
      <c r="J9" s="2"/>
      <c r="K9" s="2"/>
      <c r="L9" s="2"/>
      <c r="M9" s="2"/>
    </row>
    <row r="10" spans="1:14" x14ac:dyDescent="0.25">
      <c r="A10" s="52" t="s">
        <v>123</v>
      </c>
      <c r="B10" s="52" t="s">
        <v>128</v>
      </c>
      <c r="C10" s="30" t="s">
        <v>101</v>
      </c>
      <c r="D10" s="30" t="s">
        <v>78</v>
      </c>
      <c r="E10" s="73">
        <v>42</v>
      </c>
      <c r="F10" s="30">
        <v>25</v>
      </c>
      <c r="G10" s="30" t="s">
        <v>73</v>
      </c>
      <c r="H10" s="2"/>
      <c r="I10" s="2"/>
      <c r="J10" s="2"/>
      <c r="K10" s="2"/>
      <c r="L10" s="2"/>
      <c r="M10" s="2"/>
    </row>
    <row r="11" spans="1:14" x14ac:dyDescent="0.25">
      <c r="A11" s="51" t="s">
        <v>123</v>
      </c>
      <c r="B11" s="51" t="s">
        <v>129</v>
      </c>
      <c r="C11" s="29" t="s">
        <v>65</v>
      </c>
      <c r="D11" s="29" t="s">
        <v>78</v>
      </c>
      <c r="E11" s="73">
        <v>1650</v>
      </c>
      <c r="F11" s="29">
        <v>25</v>
      </c>
      <c r="G11" s="29" t="s">
        <v>73</v>
      </c>
      <c r="H11" s="2"/>
      <c r="I11" s="2"/>
      <c r="J11" s="2"/>
      <c r="K11" s="2"/>
      <c r="L11" s="2"/>
      <c r="M11" s="2"/>
    </row>
    <row r="12" spans="1:14" x14ac:dyDescent="0.25">
      <c r="A12" s="51" t="s">
        <v>123</v>
      </c>
      <c r="B12" s="51" t="s">
        <v>130</v>
      </c>
      <c r="C12" s="29" t="s">
        <v>180</v>
      </c>
      <c r="D12" s="29" t="s">
        <v>235</v>
      </c>
      <c r="E12" s="73">
        <v>5</v>
      </c>
      <c r="F12" s="29">
        <v>25</v>
      </c>
      <c r="G12" s="29" t="s">
        <v>75</v>
      </c>
      <c r="H12" s="2"/>
      <c r="I12" s="2"/>
      <c r="J12" s="2"/>
      <c r="K12" s="2"/>
      <c r="L12" s="2"/>
      <c r="M12" s="2"/>
    </row>
    <row r="13" spans="1:14" x14ac:dyDescent="0.25">
      <c r="A13" s="52" t="s">
        <v>123</v>
      </c>
      <c r="B13" s="52" t="s">
        <v>131</v>
      </c>
      <c r="C13" s="30" t="s">
        <v>101</v>
      </c>
      <c r="D13" s="30" t="s">
        <v>78</v>
      </c>
      <c r="E13" s="73">
        <v>27.5</v>
      </c>
      <c r="F13" s="30">
        <v>25</v>
      </c>
      <c r="G13" s="30" t="s">
        <v>73</v>
      </c>
      <c r="H13" s="2"/>
      <c r="I13" s="2"/>
      <c r="J13" s="2"/>
      <c r="K13" s="2"/>
      <c r="L13" s="2"/>
      <c r="M13" s="2"/>
    </row>
    <row r="14" spans="1:14" x14ac:dyDescent="0.25">
      <c r="A14" s="51" t="s">
        <v>123</v>
      </c>
      <c r="B14" s="51" t="s">
        <v>132</v>
      </c>
      <c r="C14" s="29" t="s">
        <v>101</v>
      </c>
      <c r="D14" s="29" t="s">
        <v>78</v>
      </c>
      <c r="E14" s="73">
        <v>13.5</v>
      </c>
      <c r="F14" s="29">
        <v>25</v>
      </c>
      <c r="G14" s="29" t="s">
        <v>74</v>
      </c>
      <c r="H14" s="2"/>
      <c r="I14" s="2"/>
      <c r="J14" s="2"/>
      <c r="K14" s="2"/>
      <c r="L14" s="2"/>
      <c r="M14" s="2"/>
    </row>
    <row r="15" spans="1:14" x14ac:dyDescent="0.25">
      <c r="A15" s="52" t="s">
        <v>123</v>
      </c>
      <c r="B15" s="52" t="s">
        <v>133</v>
      </c>
      <c r="C15" s="30" t="s">
        <v>67</v>
      </c>
      <c r="D15" s="30" t="s">
        <v>235</v>
      </c>
      <c r="E15" s="73">
        <v>5</v>
      </c>
      <c r="F15" s="30">
        <v>25</v>
      </c>
      <c r="G15" s="30" t="s">
        <v>75</v>
      </c>
      <c r="H15" s="2"/>
      <c r="I15" s="2"/>
      <c r="J15" s="2"/>
      <c r="K15" s="2"/>
      <c r="L15" s="2"/>
      <c r="M15" s="2"/>
    </row>
    <row r="16" spans="1:14" x14ac:dyDescent="0.25">
      <c r="A16" s="51" t="s">
        <v>123</v>
      </c>
      <c r="B16" s="51" t="s">
        <v>134</v>
      </c>
      <c r="C16" s="29" t="s">
        <v>67</v>
      </c>
      <c r="D16" s="29" t="s">
        <v>78</v>
      </c>
      <c r="E16" s="73">
        <v>30</v>
      </c>
      <c r="F16" s="29">
        <v>25</v>
      </c>
      <c r="G16" s="29" t="s">
        <v>73</v>
      </c>
      <c r="H16" s="2"/>
      <c r="I16" s="2"/>
      <c r="J16" s="2"/>
      <c r="K16" s="2"/>
      <c r="L16" s="2"/>
      <c r="M16" s="2"/>
    </row>
    <row r="17" spans="1:13" x14ac:dyDescent="0.25">
      <c r="A17" s="52" t="s">
        <v>123</v>
      </c>
      <c r="B17" s="52" t="s">
        <v>135</v>
      </c>
      <c r="C17" s="30" t="s">
        <v>67</v>
      </c>
      <c r="D17" s="30" t="s">
        <v>78</v>
      </c>
      <c r="E17" s="73">
        <v>35</v>
      </c>
      <c r="F17" s="30">
        <v>275</v>
      </c>
      <c r="G17" s="30" t="s">
        <v>73</v>
      </c>
      <c r="H17" s="2"/>
      <c r="I17" s="2"/>
      <c r="J17" s="2"/>
      <c r="K17" s="2"/>
      <c r="L17" s="2"/>
      <c r="M17" s="2"/>
    </row>
    <row r="18" spans="1:13" x14ac:dyDescent="0.25">
      <c r="A18" s="51" t="s">
        <v>123</v>
      </c>
      <c r="B18" s="51" t="s">
        <v>136</v>
      </c>
      <c r="C18" s="29" t="s">
        <v>65</v>
      </c>
      <c r="D18" s="29" t="s">
        <v>78</v>
      </c>
      <c r="E18" s="73">
        <v>240</v>
      </c>
      <c r="F18" s="29">
        <v>40</v>
      </c>
      <c r="G18" s="29" t="s">
        <v>73</v>
      </c>
      <c r="H18" s="2"/>
      <c r="I18" s="2"/>
      <c r="J18" s="2"/>
      <c r="K18" s="2"/>
      <c r="L18" s="2"/>
      <c r="M18" s="2"/>
    </row>
    <row r="19" spans="1:13" x14ac:dyDescent="0.25">
      <c r="A19" s="52" t="s">
        <v>123</v>
      </c>
      <c r="B19" s="52" t="s">
        <v>137</v>
      </c>
      <c r="C19" s="30" t="s">
        <v>67</v>
      </c>
      <c r="D19" s="30" t="s">
        <v>78</v>
      </c>
      <c r="E19" s="73">
        <v>42</v>
      </c>
      <c r="F19" s="30">
        <v>25</v>
      </c>
      <c r="G19" s="30" t="s">
        <v>73</v>
      </c>
      <c r="H19" s="2"/>
      <c r="I19" s="2"/>
      <c r="J19" s="2"/>
      <c r="K19" s="2"/>
      <c r="L19" s="2"/>
      <c r="M19" s="2"/>
    </row>
    <row r="20" spans="1:13" x14ac:dyDescent="0.25">
      <c r="A20" s="51" t="s">
        <v>123</v>
      </c>
      <c r="B20" s="51" t="s">
        <v>138</v>
      </c>
      <c r="C20" s="29" t="s">
        <v>67</v>
      </c>
      <c r="D20" s="29" t="s">
        <v>78</v>
      </c>
      <c r="E20" s="73">
        <v>26</v>
      </c>
      <c r="F20" s="29">
        <v>25</v>
      </c>
      <c r="G20" s="29" t="s">
        <v>73</v>
      </c>
      <c r="H20" s="2"/>
      <c r="I20" s="2"/>
      <c r="J20" s="2"/>
      <c r="K20" s="2"/>
      <c r="L20" s="2"/>
      <c r="M20" s="2"/>
    </row>
    <row r="21" spans="1:13" x14ac:dyDescent="0.25">
      <c r="A21" s="52" t="s">
        <v>123</v>
      </c>
      <c r="B21" s="52" t="s">
        <v>139</v>
      </c>
      <c r="C21" s="30" t="s">
        <v>67</v>
      </c>
      <c r="D21" s="30" t="s">
        <v>235</v>
      </c>
      <c r="E21" s="73">
        <v>2.4500000000000002</v>
      </c>
      <c r="F21" s="30">
        <v>4500</v>
      </c>
      <c r="G21" s="30" t="s">
        <v>75</v>
      </c>
      <c r="H21" s="2"/>
      <c r="I21" s="2"/>
      <c r="J21" s="2"/>
      <c r="K21" s="2"/>
      <c r="L21" s="2"/>
      <c r="M21" s="2"/>
    </row>
    <row r="22" spans="1:13" x14ac:dyDescent="0.25">
      <c r="A22" s="51" t="s">
        <v>123</v>
      </c>
      <c r="B22" s="51" t="s">
        <v>140</v>
      </c>
      <c r="C22" s="29" t="s">
        <v>67</v>
      </c>
      <c r="D22" s="29" t="s">
        <v>78</v>
      </c>
      <c r="E22" s="73">
        <v>31.85</v>
      </c>
      <c r="F22" s="29">
        <v>25</v>
      </c>
      <c r="G22" s="29" t="s">
        <v>73</v>
      </c>
      <c r="H22" s="2"/>
      <c r="I22" s="2"/>
      <c r="J22" s="2"/>
      <c r="K22" s="2"/>
      <c r="L22" s="2"/>
      <c r="M22" s="2"/>
    </row>
    <row r="23" spans="1:13" x14ac:dyDescent="0.25">
      <c r="A23" s="52" t="s">
        <v>123</v>
      </c>
      <c r="B23" s="52" t="s">
        <v>141</v>
      </c>
      <c r="C23" s="30" t="s">
        <v>181</v>
      </c>
      <c r="D23" s="30" t="s">
        <v>235</v>
      </c>
      <c r="E23" s="73">
        <v>3.7</v>
      </c>
      <c r="F23" s="30">
        <v>25</v>
      </c>
      <c r="G23" s="30" t="s">
        <v>75</v>
      </c>
      <c r="H23" s="2"/>
      <c r="I23" s="2"/>
      <c r="J23" s="2"/>
      <c r="K23" s="2"/>
      <c r="L23" s="2"/>
      <c r="M23" s="2"/>
    </row>
    <row r="24" spans="1:13" x14ac:dyDescent="0.25">
      <c r="A24" s="51" t="s">
        <v>123</v>
      </c>
      <c r="B24" s="51" t="s">
        <v>142</v>
      </c>
      <c r="C24" s="29" t="s">
        <v>181</v>
      </c>
      <c r="D24" s="29" t="s">
        <v>78</v>
      </c>
      <c r="E24" s="73">
        <v>193.8</v>
      </c>
      <c r="F24" s="29">
        <v>25</v>
      </c>
      <c r="G24" s="29" t="s">
        <v>183</v>
      </c>
      <c r="H24" s="2"/>
      <c r="I24" s="2"/>
      <c r="J24" s="2"/>
      <c r="K24" s="2"/>
      <c r="L24" s="2"/>
      <c r="M24" s="2"/>
    </row>
    <row r="25" spans="1:13" x14ac:dyDescent="0.25">
      <c r="A25" s="52" t="s">
        <v>123</v>
      </c>
      <c r="B25" s="52" t="s">
        <v>143</v>
      </c>
      <c r="C25" s="30" t="s">
        <v>181</v>
      </c>
      <c r="D25" s="30" t="s">
        <v>78</v>
      </c>
      <c r="E25" s="73">
        <v>27.66</v>
      </c>
      <c r="F25" s="30">
        <v>25</v>
      </c>
      <c r="G25" s="30" t="s">
        <v>184</v>
      </c>
      <c r="H25" s="2"/>
      <c r="I25" s="2"/>
      <c r="J25" s="2"/>
      <c r="K25" s="2"/>
      <c r="L25" s="2"/>
      <c r="M25" s="2"/>
    </row>
    <row r="26" spans="1:13" x14ac:dyDescent="0.25">
      <c r="A26" s="51" t="s">
        <v>123</v>
      </c>
      <c r="B26" s="51" t="s">
        <v>144</v>
      </c>
      <c r="C26" s="29" t="s">
        <v>65</v>
      </c>
      <c r="D26" s="29" t="s">
        <v>78</v>
      </c>
      <c r="E26" s="73">
        <v>2605.5100000000002</v>
      </c>
      <c r="F26" s="29">
        <v>5</v>
      </c>
      <c r="G26" s="29" t="s">
        <v>73</v>
      </c>
      <c r="H26" s="2"/>
      <c r="I26" s="2"/>
      <c r="J26" s="2"/>
      <c r="K26" s="2"/>
      <c r="L26" s="2"/>
      <c r="M26" s="2"/>
    </row>
    <row r="27" spans="1:13" x14ac:dyDescent="0.25">
      <c r="A27" s="52" t="s">
        <v>123</v>
      </c>
      <c r="B27" s="52" t="s">
        <v>145</v>
      </c>
      <c r="C27" s="30" t="s">
        <v>65</v>
      </c>
      <c r="D27" s="30" t="s">
        <v>78</v>
      </c>
      <c r="E27" s="73">
        <v>102</v>
      </c>
      <c r="F27" s="30">
        <v>2000</v>
      </c>
      <c r="G27" s="30" t="s">
        <v>73</v>
      </c>
      <c r="H27" s="2"/>
      <c r="I27" s="2"/>
      <c r="J27" s="2"/>
      <c r="K27" s="2"/>
      <c r="L27" s="2"/>
      <c r="M27" s="2"/>
    </row>
    <row r="28" spans="1:13" x14ac:dyDescent="0.25">
      <c r="A28" s="51" t="s">
        <v>123</v>
      </c>
      <c r="B28" s="51" t="s">
        <v>146</v>
      </c>
      <c r="C28" s="29" t="s">
        <v>65</v>
      </c>
      <c r="D28" s="29" t="s">
        <v>235</v>
      </c>
      <c r="E28" s="73">
        <v>2.2999999999999998</v>
      </c>
      <c r="F28" s="29">
        <v>25</v>
      </c>
      <c r="G28" s="29" t="s">
        <v>75</v>
      </c>
      <c r="H28" s="2"/>
      <c r="I28" s="2"/>
      <c r="J28" s="2"/>
      <c r="K28" s="2"/>
      <c r="L28" s="2"/>
      <c r="M28" s="2"/>
    </row>
    <row r="29" spans="1:13" x14ac:dyDescent="0.25">
      <c r="A29" s="52" t="s">
        <v>123</v>
      </c>
      <c r="B29" s="52" t="s">
        <v>147</v>
      </c>
      <c r="C29" s="30" t="s">
        <v>65</v>
      </c>
      <c r="D29" s="30" t="s">
        <v>78</v>
      </c>
      <c r="E29" s="73">
        <v>21</v>
      </c>
      <c r="F29" s="30">
        <v>25</v>
      </c>
      <c r="G29" s="30" t="s">
        <v>73</v>
      </c>
      <c r="H29" s="2"/>
      <c r="I29" s="2"/>
      <c r="J29" s="2"/>
      <c r="K29" s="2"/>
      <c r="L29" s="2"/>
      <c r="M29" s="2"/>
    </row>
    <row r="30" spans="1:13" x14ac:dyDescent="0.25">
      <c r="A30" s="51" t="s">
        <v>123</v>
      </c>
      <c r="B30" s="51" t="s">
        <v>148</v>
      </c>
      <c r="C30" s="29" t="s">
        <v>65</v>
      </c>
      <c r="D30" s="29" t="s">
        <v>78</v>
      </c>
      <c r="E30" s="73">
        <v>100</v>
      </c>
      <c r="F30" s="29">
        <v>25</v>
      </c>
      <c r="G30" s="29" t="s">
        <v>73</v>
      </c>
      <c r="H30" s="2"/>
      <c r="I30" s="2"/>
      <c r="J30" s="2"/>
      <c r="K30" s="2"/>
      <c r="L30" s="2"/>
      <c r="M30" s="2"/>
    </row>
    <row r="31" spans="1:13" x14ac:dyDescent="0.25">
      <c r="A31" s="52" t="s">
        <v>123</v>
      </c>
      <c r="B31" s="52" t="s">
        <v>149</v>
      </c>
      <c r="C31" s="30" t="s">
        <v>65</v>
      </c>
      <c r="D31" s="30" t="s">
        <v>78</v>
      </c>
      <c r="E31" s="73">
        <v>34.9</v>
      </c>
      <c r="F31" s="30">
        <v>200</v>
      </c>
      <c r="G31" s="30" t="s">
        <v>73</v>
      </c>
      <c r="H31" s="2"/>
      <c r="I31" s="2"/>
      <c r="J31" s="2"/>
      <c r="K31" s="2"/>
      <c r="L31" s="2"/>
      <c r="M31" s="2"/>
    </row>
    <row r="32" spans="1:13" x14ac:dyDescent="0.25">
      <c r="A32" s="51" t="s">
        <v>123</v>
      </c>
      <c r="B32" s="51" t="s">
        <v>150</v>
      </c>
      <c r="C32" s="29" t="s">
        <v>65</v>
      </c>
      <c r="D32" s="29" t="s">
        <v>78</v>
      </c>
      <c r="E32" s="73">
        <v>41.31</v>
      </c>
      <c r="F32" s="29">
        <v>25</v>
      </c>
      <c r="G32" s="29" t="s">
        <v>73</v>
      </c>
      <c r="H32" s="2"/>
      <c r="I32" s="2"/>
      <c r="J32" s="2"/>
      <c r="K32" s="2"/>
      <c r="L32" s="2"/>
      <c r="M32" s="2"/>
    </row>
    <row r="33" spans="1:13" x14ac:dyDescent="0.25">
      <c r="A33" s="52" t="s">
        <v>123</v>
      </c>
      <c r="B33" s="52" t="s">
        <v>151</v>
      </c>
      <c r="C33" s="30" t="s">
        <v>67</v>
      </c>
      <c r="D33" s="30" t="s">
        <v>78</v>
      </c>
      <c r="E33" s="73">
        <v>32</v>
      </c>
      <c r="F33" s="30">
        <v>25</v>
      </c>
      <c r="G33" s="30" t="s">
        <v>73</v>
      </c>
      <c r="H33" s="2"/>
      <c r="I33" s="2"/>
      <c r="J33" s="2"/>
      <c r="K33" s="2"/>
      <c r="L33" s="2"/>
      <c r="M33" s="2"/>
    </row>
    <row r="34" spans="1:13" x14ac:dyDescent="0.25">
      <c r="A34" s="51" t="s">
        <v>123</v>
      </c>
      <c r="B34" s="51" t="s">
        <v>152</v>
      </c>
      <c r="C34" s="29" t="s">
        <v>65</v>
      </c>
      <c r="D34" s="29" t="s">
        <v>78</v>
      </c>
      <c r="E34" s="73">
        <v>50</v>
      </c>
      <c r="F34" s="29">
        <v>25</v>
      </c>
      <c r="G34" s="29" t="s">
        <v>73</v>
      </c>
      <c r="H34" s="2"/>
      <c r="I34" s="2"/>
      <c r="J34" s="2"/>
      <c r="K34" s="2"/>
      <c r="L34" s="2"/>
      <c r="M34" s="2"/>
    </row>
    <row r="35" spans="1:13" x14ac:dyDescent="0.25">
      <c r="A35" s="52" t="s">
        <v>123</v>
      </c>
      <c r="B35" s="52" t="s">
        <v>153</v>
      </c>
      <c r="C35" s="30" t="s">
        <v>101</v>
      </c>
      <c r="D35" s="30" t="s">
        <v>78</v>
      </c>
      <c r="E35" s="73">
        <v>34</v>
      </c>
      <c r="F35" s="30">
        <v>150</v>
      </c>
      <c r="G35" s="30" t="s">
        <v>73</v>
      </c>
      <c r="H35" s="2"/>
      <c r="I35" s="2"/>
      <c r="J35" s="2"/>
      <c r="K35" s="2"/>
      <c r="L35" s="2"/>
      <c r="M35" s="2"/>
    </row>
    <row r="36" spans="1:13" x14ac:dyDescent="0.25">
      <c r="A36" s="51" t="s">
        <v>123</v>
      </c>
      <c r="B36" s="51" t="s">
        <v>154</v>
      </c>
      <c r="C36" s="29" t="s">
        <v>92</v>
      </c>
      <c r="D36" s="29" t="s">
        <v>78</v>
      </c>
      <c r="E36" s="73">
        <v>40</v>
      </c>
      <c r="F36" s="29">
        <v>25</v>
      </c>
      <c r="G36" s="29" t="s">
        <v>73</v>
      </c>
      <c r="H36" s="2"/>
      <c r="I36" s="2"/>
      <c r="J36" s="2"/>
      <c r="K36" s="2"/>
      <c r="L36" s="2"/>
      <c r="M36" s="2"/>
    </row>
    <row r="37" spans="1:13" x14ac:dyDescent="0.25">
      <c r="A37" s="52" t="s">
        <v>123</v>
      </c>
      <c r="B37" s="52" t="s">
        <v>155</v>
      </c>
      <c r="C37" s="30" t="s">
        <v>65</v>
      </c>
      <c r="D37" s="30" t="s">
        <v>78</v>
      </c>
      <c r="E37" s="73">
        <v>42.71</v>
      </c>
      <c r="F37" s="30">
        <v>25</v>
      </c>
      <c r="G37" s="30" t="s">
        <v>73</v>
      </c>
      <c r="H37" s="2"/>
      <c r="I37" s="2"/>
      <c r="J37" s="2"/>
      <c r="K37" s="2"/>
      <c r="L37" s="2"/>
      <c r="M37" s="2"/>
    </row>
    <row r="38" spans="1:13" x14ac:dyDescent="0.25">
      <c r="A38" s="51" t="s">
        <v>123</v>
      </c>
      <c r="B38" s="51" t="s">
        <v>156</v>
      </c>
      <c r="C38" s="29" t="s">
        <v>65</v>
      </c>
      <c r="D38" s="29" t="s">
        <v>235</v>
      </c>
      <c r="E38" s="73">
        <v>5</v>
      </c>
      <c r="F38" s="29">
        <v>25</v>
      </c>
      <c r="G38" s="29" t="s">
        <v>75</v>
      </c>
      <c r="H38" s="2"/>
      <c r="I38" s="2"/>
      <c r="J38" s="2"/>
      <c r="K38" s="2"/>
      <c r="L38" s="2"/>
      <c r="M38" s="2"/>
    </row>
    <row r="39" spans="1:13" x14ac:dyDescent="0.25">
      <c r="A39" s="52" t="s">
        <v>123</v>
      </c>
      <c r="B39" s="52" t="s">
        <v>157</v>
      </c>
      <c r="C39" s="30" t="s">
        <v>65</v>
      </c>
      <c r="D39" s="30" t="s">
        <v>78</v>
      </c>
      <c r="E39" s="73">
        <v>500</v>
      </c>
      <c r="F39" s="30">
        <v>25</v>
      </c>
      <c r="G39" s="30" t="s">
        <v>73</v>
      </c>
      <c r="H39" s="2"/>
      <c r="I39" s="2"/>
      <c r="J39" s="2"/>
      <c r="K39" s="2"/>
      <c r="L39" s="2"/>
      <c r="M39" s="2"/>
    </row>
    <row r="40" spans="1:13" x14ac:dyDescent="0.25">
      <c r="A40" s="51" t="s">
        <v>123</v>
      </c>
      <c r="B40" s="51" t="s">
        <v>158</v>
      </c>
      <c r="C40" s="29" t="s">
        <v>67</v>
      </c>
      <c r="D40" s="29" t="s">
        <v>78</v>
      </c>
      <c r="E40" s="73">
        <v>20.7</v>
      </c>
      <c r="F40" s="29">
        <v>25</v>
      </c>
      <c r="G40" s="29" t="s">
        <v>73</v>
      </c>
      <c r="H40" s="2"/>
      <c r="I40" s="2"/>
      <c r="J40" s="2"/>
      <c r="K40" s="2"/>
      <c r="L40" s="2"/>
      <c r="M40" s="2"/>
    </row>
    <row r="41" spans="1:13" x14ac:dyDescent="0.25">
      <c r="A41" s="52" t="s">
        <v>123</v>
      </c>
      <c r="B41" s="52" t="s">
        <v>159</v>
      </c>
      <c r="C41" s="30" t="s">
        <v>67</v>
      </c>
      <c r="D41" s="30" t="s">
        <v>235</v>
      </c>
      <c r="E41" s="73">
        <v>1.75</v>
      </c>
      <c r="F41" s="30">
        <v>25</v>
      </c>
      <c r="G41" s="30" t="s">
        <v>75</v>
      </c>
      <c r="H41" s="2"/>
      <c r="I41" s="2"/>
      <c r="J41" s="2"/>
      <c r="K41" s="2"/>
      <c r="L41" s="2"/>
      <c r="M41" s="2"/>
    </row>
    <row r="42" spans="1:13" x14ac:dyDescent="0.25">
      <c r="A42" s="51" t="s">
        <v>123</v>
      </c>
      <c r="B42" s="51" t="s">
        <v>160</v>
      </c>
      <c r="C42" s="29" t="s">
        <v>67</v>
      </c>
      <c r="D42" s="29" t="s">
        <v>235</v>
      </c>
      <c r="E42" s="73">
        <v>1.25</v>
      </c>
      <c r="F42" s="29">
        <v>25</v>
      </c>
      <c r="G42" s="29" t="s">
        <v>75</v>
      </c>
      <c r="H42" s="2"/>
      <c r="I42" s="2"/>
      <c r="J42" s="2"/>
      <c r="K42" s="2"/>
      <c r="L42" s="2"/>
      <c r="M42" s="2"/>
    </row>
    <row r="43" spans="1:13" x14ac:dyDescent="0.25">
      <c r="A43" s="52" t="s">
        <v>123</v>
      </c>
      <c r="B43" s="52" t="s">
        <v>161</v>
      </c>
      <c r="C43" s="30" t="s">
        <v>65</v>
      </c>
      <c r="D43" s="30" t="s">
        <v>78</v>
      </c>
      <c r="E43" s="73">
        <v>48.25</v>
      </c>
      <c r="F43" s="30">
        <v>2000</v>
      </c>
      <c r="G43" s="30" t="s">
        <v>184</v>
      </c>
      <c r="H43" s="2"/>
      <c r="I43" s="2"/>
      <c r="J43" s="2"/>
      <c r="K43" s="2"/>
      <c r="L43" s="2"/>
      <c r="M43" s="2"/>
    </row>
    <row r="44" spans="1:13" x14ac:dyDescent="0.25">
      <c r="A44" s="51" t="s">
        <v>123</v>
      </c>
      <c r="B44" s="51" t="s">
        <v>162</v>
      </c>
      <c r="C44" s="29" t="s">
        <v>65</v>
      </c>
      <c r="D44" s="29" t="s">
        <v>78</v>
      </c>
      <c r="E44" s="73">
        <v>126.88</v>
      </c>
      <c r="F44" s="29">
        <v>550</v>
      </c>
      <c r="G44" s="29" t="s">
        <v>73</v>
      </c>
      <c r="H44" s="2"/>
      <c r="I44" s="2"/>
      <c r="J44" s="2"/>
      <c r="K44" s="2"/>
      <c r="L44" s="2"/>
      <c r="M44" s="2"/>
    </row>
    <row r="45" spans="1:13" x14ac:dyDescent="0.25">
      <c r="A45" s="52" t="s">
        <v>123</v>
      </c>
      <c r="B45" s="52" t="s">
        <v>163</v>
      </c>
      <c r="C45" s="30" t="s">
        <v>65</v>
      </c>
      <c r="D45" s="30" t="s">
        <v>235</v>
      </c>
      <c r="E45" s="73">
        <v>4.3</v>
      </c>
      <c r="F45" s="30">
        <v>25</v>
      </c>
      <c r="G45" s="30" t="s">
        <v>75</v>
      </c>
      <c r="H45" s="2"/>
      <c r="I45" s="2"/>
      <c r="J45" s="2"/>
      <c r="K45" s="2"/>
      <c r="L45" s="2"/>
      <c r="M45" s="2"/>
    </row>
    <row r="46" spans="1:13" x14ac:dyDescent="0.25">
      <c r="A46" s="51" t="s">
        <v>123</v>
      </c>
      <c r="B46" s="51" t="s">
        <v>164</v>
      </c>
      <c r="C46" s="29" t="s">
        <v>65</v>
      </c>
      <c r="D46" s="29" t="s">
        <v>235</v>
      </c>
      <c r="E46" s="73">
        <v>5.3</v>
      </c>
      <c r="F46" s="29">
        <v>25</v>
      </c>
      <c r="G46" s="29" t="s">
        <v>75</v>
      </c>
      <c r="H46" s="2"/>
      <c r="I46" s="2"/>
      <c r="J46" s="2"/>
      <c r="K46" s="2"/>
      <c r="L46" s="2"/>
      <c r="M46" s="2"/>
    </row>
    <row r="47" spans="1:13" x14ac:dyDescent="0.25">
      <c r="A47" s="52" t="s">
        <v>123</v>
      </c>
      <c r="B47" s="52" t="s">
        <v>165</v>
      </c>
      <c r="C47" s="30" t="s">
        <v>182</v>
      </c>
      <c r="D47" s="30" t="s">
        <v>235</v>
      </c>
      <c r="E47" s="73">
        <v>20</v>
      </c>
      <c r="F47" s="30">
        <v>25</v>
      </c>
      <c r="G47" s="30" t="s">
        <v>75</v>
      </c>
      <c r="H47" s="2"/>
      <c r="I47" s="2"/>
      <c r="J47" s="2"/>
      <c r="K47" s="2"/>
      <c r="L47" s="2"/>
      <c r="M47" s="2"/>
    </row>
    <row r="48" spans="1:13" x14ac:dyDescent="0.25">
      <c r="A48" s="51" t="s">
        <v>123</v>
      </c>
      <c r="B48" s="51" t="s">
        <v>166</v>
      </c>
      <c r="C48" s="29" t="s">
        <v>65</v>
      </c>
      <c r="D48" s="29" t="s">
        <v>235</v>
      </c>
      <c r="E48" s="73">
        <v>132</v>
      </c>
      <c r="F48" s="29">
        <v>25</v>
      </c>
      <c r="G48" s="29" t="s">
        <v>75</v>
      </c>
      <c r="H48" s="2"/>
      <c r="I48" s="2"/>
      <c r="J48" s="2"/>
      <c r="K48" s="2"/>
      <c r="L48" s="2"/>
      <c r="M48" s="2"/>
    </row>
    <row r="49" spans="1:14" x14ac:dyDescent="0.25">
      <c r="A49" s="52" t="s">
        <v>123</v>
      </c>
      <c r="B49" s="52" t="s">
        <v>167</v>
      </c>
      <c r="C49" s="30" t="s">
        <v>67</v>
      </c>
      <c r="D49" s="30" t="s">
        <v>78</v>
      </c>
      <c r="E49" s="73">
        <v>12.75</v>
      </c>
      <c r="F49" s="30">
        <v>225</v>
      </c>
      <c r="G49" s="30" t="s">
        <v>73</v>
      </c>
      <c r="H49" s="2"/>
      <c r="I49" s="2"/>
      <c r="J49" s="2"/>
      <c r="K49" s="2"/>
      <c r="L49" s="2"/>
      <c r="M49" s="2"/>
    </row>
    <row r="50" spans="1:14" x14ac:dyDescent="0.25">
      <c r="A50" s="51" t="s">
        <v>123</v>
      </c>
      <c r="B50" s="51" t="s">
        <v>168</v>
      </c>
      <c r="C50" s="29" t="s">
        <v>67</v>
      </c>
      <c r="D50" s="29" t="s">
        <v>235</v>
      </c>
      <c r="E50" s="73">
        <v>4</v>
      </c>
      <c r="F50" s="29">
        <v>25</v>
      </c>
      <c r="G50" s="29" t="s">
        <v>75</v>
      </c>
      <c r="H50" s="2"/>
      <c r="I50" s="2"/>
      <c r="J50" s="2"/>
      <c r="K50" s="2"/>
      <c r="L50" s="2"/>
      <c r="M50" s="2"/>
    </row>
    <row r="51" spans="1:14" x14ac:dyDescent="0.25">
      <c r="A51" s="52" t="s">
        <v>123</v>
      </c>
      <c r="B51" s="52" t="s">
        <v>169</v>
      </c>
      <c r="C51" s="30" t="s">
        <v>65</v>
      </c>
      <c r="D51" s="30" t="s">
        <v>78</v>
      </c>
      <c r="E51" s="73">
        <v>2077.94</v>
      </c>
      <c r="F51" s="30">
        <v>25</v>
      </c>
      <c r="G51" s="30" t="s">
        <v>73</v>
      </c>
      <c r="H51" s="2"/>
      <c r="I51" s="2"/>
      <c r="J51" s="2"/>
      <c r="K51" s="2"/>
      <c r="L51" s="2"/>
      <c r="M51" s="2"/>
    </row>
    <row r="52" spans="1:14" x14ac:dyDescent="0.25">
      <c r="A52" s="51" t="s">
        <v>123</v>
      </c>
      <c r="B52" s="51" t="s">
        <v>170</v>
      </c>
      <c r="C52" s="29" t="s">
        <v>65</v>
      </c>
      <c r="D52" s="29" t="s">
        <v>78</v>
      </c>
      <c r="E52" s="73">
        <v>305.87</v>
      </c>
      <c r="F52" s="29">
        <v>25</v>
      </c>
      <c r="G52" s="29" t="s">
        <v>73</v>
      </c>
      <c r="H52" s="2"/>
      <c r="I52" s="2"/>
      <c r="J52" s="2"/>
      <c r="K52" s="2"/>
      <c r="L52" s="2"/>
      <c r="M52" s="2"/>
    </row>
    <row r="53" spans="1:14" x14ac:dyDescent="0.25">
      <c r="A53" s="52" t="s">
        <v>123</v>
      </c>
      <c r="B53" s="52" t="s">
        <v>171</v>
      </c>
      <c r="C53" s="30" t="s">
        <v>65</v>
      </c>
      <c r="D53" s="30" t="s">
        <v>235</v>
      </c>
      <c r="E53" s="73">
        <v>20.49</v>
      </c>
      <c r="F53" s="30">
        <v>25</v>
      </c>
      <c r="G53" s="30" t="s">
        <v>75</v>
      </c>
      <c r="H53" s="2"/>
      <c r="I53" s="2"/>
      <c r="J53" s="2"/>
      <c r="K53" s="2"/>
      <c r="L53" s="2"/>
      <c r="M53" s="2"/>
    </row>
    <row r="54" spans="1:14" x14ac:dyDescent="0.25">
      <c r="A54" s="51" t="s">
        <v>123</v>
      </c>
      <c r="B54" s="51" t="s">
        <v>172</v>
      </c>
      <c r="C54" s="29" t="s">
        <v>65</v>
      </c>
      <c r="D54" s="29" t="s">
        <v>78</v>
      </c>
      <c r="E54" s="73">
        <v>6.01</v>
      </c>
      <c r="F54" s="29">
        <v>25</v>
      </c>
      <c r="G54" s="29" t="s">
        <v>184</v>
      </c>
      <c r="H54" s="2"/>
      <c r="I54" s="2"/>
      <c r="J54" s="2"/>
      <c r="K54" s="2"/>
      <c r="L54" s="2"/>
      <c r="M54" s="2"/>
    </row>
    <row r="55" spans="1:14" x14ac:dyDescent="0.25">
      <c r="A55" s="52" t="s">
        <v>123</v>
      </c>
      <c r="B55" s="52" t="s">
        <v>173</v>
      </c>
      <c r="C55" s="30" t="s">
        <v>65</v>
      </c>
      <c r="D55" s="30" t="s">
        <v>235</v>
      </c>
      <c r="E55" s="73">
        <v>36.32</v>
      </c>
      <c r="F55" s="30">
        <v>100</v>
      </c>
      <c r="G55" s="30" t="s">
        <v>75</v>
      </c>
      <c r="H55" s="2"/>
      <c r="I55" s="2"/>
      <c r="J55" s="2"/>
      <c r="K55" s="2"/>
      <c r="L55" s="2"/>
      <c r="M55" s="2"/>
    </row>
    <row r="56" spans="1:14" x14ac:dyDescent="0.25">
      <c r="A56" s="51" t="s">
        <v>123</v>
      </c>
      <c r="B56" s="51" t="s">
        <v>174</v>
      </c>
      <c r="C56" s="29" t="s">
        <v>65</v>
      </c>
      <c r="D56" s="29" t="s">
        <v>235</v>
      </c>
      <c r="E56" s="73">
        <v>41.23</v>
      </c>
      <c r="F56" s="29">
        <v>25</v>
      </c>
      <c r="G56" s="29" t="s">
        <v>75</v>
      </c>
      <c r="H56" s="2"/>
      <c r="I56" s="2"/>
      <c r="J56" s="2"/>
      <c r="K56" s="2"/>
      <c r="L56" s="2"/>
      <c r="M56" s="2"/>
    </row>
    <row r="57" spans="1:14" x14ac:dyDescent="0.25">
      <c r="A57" s="52" t="s">
        <v>123</v>
      </c>
      <c r="B57" s="52" t="s">
        <v>175</v>
      </c>
      <c r="C57" s="30" t="s">
        <v>65</v>
      </c>
      <c r="D57" s="30" t="s">
        <v>235</v>
      </c>
      <c r="E57" s="73">
        <v>37.92</v>
      </c>
      <c r="F57" s="30">
        <v>25</v>
      </c>
      <c r="G57" s="30" t="s">
        <v>75</v>
      </c>
      <c r="H57" s="2"/>
      <c r="I57" s="2"/>
      <c r="J57" s="2"/>
      <c r="K57" s="2"/>
      <c r="L57" s="2"/>
      <c r="M57" s="2"/>
    </row>
    <row r="58" spans="1:14" x14ac:dyDescent="0.25">
      <c r="A58" s="51" t="s">
        <v>123</v>
      </c>
      <c r="B58" s="51" t="s">
        <v>176</v>
      </c>
      <c r="C58" s="29" t="s">
        <v>65</v>
      </c>
      <c r="D58" s="29" t="s">
        <v>78</v>
      </c>
      <c r="E58" s="73">
        <v>65</v>
      </c>
      <c r="F58" s="29">
        <v>25</v>
      </c>
      <c r="G58" s="29" t="s">
        <v>74</v>
      </c>
      <c r="H58" s="2"/>
      <c r="I58" s="2"/>
      <c r="J58" s="2"/>
      <c r="K58" s="2"/>
      <c r="L58" s="2"/>
      <c r="M58" s="2"/>
    </row>
    <row r="59" spans="1:14" x14ac:dyDescent="0.25">
      <c r="A59" s="52" t="s">
        <v>123</v>
      </c>
      <c r="B59" s="52" t="s">
        <v>177</v>
      </c>
      <c r="C59" s="30" t="s">
        <v>65</v>
      </c>
      <c r="D59" s="30" t="s">
        <v>235</v>
      </c>
      <c r="E59" s="73">
        <v>1574</v>
      </c>
      <c r="F59" s="30">
        <v>25</v>
      </c>
      <c r="G59" s="30" t="s">
        <v>75</v>
      </c>
      <c r="H59" s="2"/>
      <c r="I59" s="2"/>
      <c r="J59" s="2"/>
      <c r="K59" s="2"/>
      <c r="L59" s="2"/>
      <c r="M59" s="2"/>
    </row>
    <row r="60" spans="1:14" x14ac:dyDescent="0.25">
      <c r="A60" s="51" t="s">
        <v>123</v>
      </c>
      <c r="B60" s="51" t="s">
        <v>178</v>
      </c>
      <c r="C60" s="29" t="s">
        <v>65</v>
      </c>
      <c r="D60" s="29" t="s">
        <v>78</v>
      </c>
      <c r="E60" s="73">
        <v>576.59</v>
      </c>
      <c r="F60" s="29">
        <v>35</v>
      </c>
      <c r="G60" s="29" t="s">
        <v>73</v>
      </c>
      <c r="H60" s="2"/>
      <c r="I60" s="2"/>
      <c r="J60" s="2"/>
      <c r="K60" s="2"/>
      <c r="L60" s="2"/>
      <c r="M60" s="2"/>
    </row>
    <row r="61" spans="1:14" x14ac:dyDescent="0.25">
      <c r="A61" s="52" t="s">
        <v>123</v>
      </c>
      <c r="B61" s="52" t="s">
        <v>179</v>
      </c>
      <c r="C61" s="30" t="s">
        <v>65</v>
      </c>
      <c r="D61" s="30" t="s">
        <v>78</v>
      </c>
      <c r="E61" s="73">
        <v>45</v>
      </c>
      <c r="F61" s="30">
        <v>25</v>
      </c>
      <c r="G61" s="30" t="s">
        <v>73</v>
      </c>
      <c r="H61" s="2"/>
      <c r="I61" s="2"/>
      <c r="J61" s="2"/>
      <c r="K61" s="2"/>
      <c r="L61" s="2"/>
      <c r="M61" s="2"/>
    </row>
    <row r="62" spans="1:14" x14ac:dyDescent="0.25">
      <c r="A62" s="2"/>
      <c r="B62" s="2"/>
      <c r="J62" s="2"/>
      <c r="K62" s="2"/>
      <c r="L62" s="2"/>
      <c r="M62" s="2"/>
      <c r="N62" s="2"/>
    </row>
    <row r="63" spans="1:14" x14ac:dyDescent="0.25">
      <c r="A63" s="2"/>
      <c r="B63" s="2"/>
      <c r="J63" s="2"/>
      <c r="K63" s="2"/>
      <c r="L63" s="2"/>
      <c r="M63" s="2"/>
      <c r="N63" s="2"/>
    </row>
    <row r="64" spans="1:14" ht="54" customHeight="1" x14ac:dyDescent="0.25">
      <c r="J64" s="2"/>
      <c r="K64" s="2"/>
      <c r="L64" s="2"/>
      <c r="M64" s="2"/>
      <c r="N64" s="2"/>
    </row>
  </sheetData>
  <sheetProtection algorithmName="SHA-512" hashValue="kBHMOwv5wovXhq2bwHmEuoLC0wtyLj/19uAmwGj1oKeiK474kAnbrltbhxo9fgZvgtMu4z83W16D5W7hxAWY7A==" saltValue="i+QiIvIdRHVN3mNCG9c7uA==" spinCount="100000" sheet="1" objects="1" scenarios="1" selectLockedCells="1"/>
  <mergeCells count="4">
    <mergeCell ref="A1:H1"/>
    <mergeCell ref="A2:H3"/>
    <mergeCell ref="I3:K3"/>
    <mergeCell ref="I2:K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DDA4-5637-425A-809C-F59388834190}">
  <dimension ref="A1:N734"/>
  <sheetViews>
    <sheetView topLeftCell="A38" zoomScale="115" zoomScaleNormal="115" workbookViewId="0">
      <selection activeCell="H19" sqref="H19"/>
    </sheetView>
  </sheetViews>
  <sheetFormatPr defaultRowHeight="15" x14ac:dyDescent="0.25"/>
  <cols>
    <col min="1" max="1" width="26.28515625" customWidth="1"/>
    <col min="2" max="2" width="30.7109375" customWidth="1"/>
    <col min="3" max="3" width="16" customWidth="1"/>
    <col min="4" max="4" width="18.5703125" customWidth="1"/>
    <col min="5" max="5" width="11.42578125" customWidth="1"/>
    <col min="6" max="6" width="14.42578125" customWidth="1"/>
    <col min="7" max="7" width="12.7109375" customWidth="1"/>
    <col min="8" max="8" width="15.140625" customWidth="1"/>
  </cols>
  <sheetData>
    <row r="1" spans="1:14" ht="21" x14ac:dyDescent="0.35">
      <c r="A1" s="79" t="s">
        <v>0</v>
      </c>
      <c r="B1" s="79"/>
      <c r="C1" s="79"/>
      <c r="D1" s="79"/>
      <c r="E1" s="79"/>
      <c r="F1" s="79"/>
      <c r="G1" s="79"/>
      <c r="H1" s="79"/>
      <c r="L1" s="2"/>
      <c r="M1" s="2"/>
      <c r="N1" s="2"/>
    </row>
    <row r="2" spans="1:14" ht="20.25" customHeight="1" x14ac:dyDescent="0.35">
      <c r="A2" s="106" t="s">
        <v>37</v>
      </c>
      <c r="B2" s="106"/>
      <c r="C2" s="106"/>
      <c r="D2" s="106"/>
      <c r="E2" s="106"/>
      <c r="F2" s="106"/>
      <c r="G2" s="106"/>
      <c r="H2" s="106"/>
      <c r="I2" s="63" t="s">
        <v>39</v>
      </c>
      <c r="J2" s="64"/>
      <c r="K2" s="64"/>
      <c r="L2" s="108" t="s">
        <v>255</v>
      </c>
      <c r="M2" s="108"/>
      <c r="N2" s="109"/>
    </row>
    <row r="3" spans="1:14" ht="21" customHeight="1" x14ac:dyDescent="0.35">
      <c r="A3" s="106"/>
      <c r="B3" s="106"/>
      <c r="C3" s="106"/>
      <c r="D3" s="106"/>
      <c r="E3" s="106"/>
      <c r="F3" s="106"/>
      <c r="G3" s="106"/>
      <c r="H3" s="106"/>
      <c r="I3" s="63" t="s">
        <v>40</v>
      </c>
      <c r="J3" s="64"/>
      <c r="K3" s="64"/>
      <c r="L3" s="108">
        <v>7000336351</v>
      </c>
      <c r="M3" s="108"/>
      <c r="N3" s="109"/>
    </row>
    <row r="4" spans="1:14" x14ac:dyDescent="0.25">
      <c r="I4" s="2"/>
      <c r="J4" s="2"/>
      <c r="K4" s="2"/>
      <c r="L4" s="2"/>
      <c r="M4" s="2"/>
      <c r="N4" s="2"/>
    </row>
    <row r="5" spans="1:14" ht="30" x14ac:dyDescent="0.25">
      <c r="A5" s="34" t="s">
        <v>68</v>
      </c>
      <c r="B5" s="34" t="s">
        <v>69</v>
      </c>
      <c r="C5" s="34" t="s">
        <v>70</v>
      </c>
      <c r="D5" s="34" t="s">
        <v>71</v>
      </c>
      <c r="E5" s="34" t="s">
        <v>77</v>
      </c>
      <c r="F5" s="34" t="s">
        <v>76</v>
      </c>
      <c r="G5" s="34" t="s">
        <v>72</v>
      </c>
      <c r="H5" s="2"/>
      <c r="I5" s="2"/>
      <c r="J5" s="2"/>
      <c r="K5" s="2"/>
      <c r="L5" s="2"/>
      <c r="M5" s="2"/>
    </row>
    <row r="6" spans="1:14" ht="18" customHeight="1" x14ac:dyDescent="0.25">
      <c r="A6" s="119" t="s">
        <v>196</v>
      </c>
      <c r="B6" s="119" t="s">
        <v>197</v>
      </c>
      <c r="C6" s="120" t="s">
        <v>65</v>
      </c>
      <c r="D6" s="120" t="s">
        <v>235</v>
      </c>
      <c r="E6" s="47">
        <v>29</v>
      </c>
      <c r="F6" s="29">
        <v>25</v>
      </c>
      <c r="G6" s="120" t="s">
        <v>75</v>
      </c>
      <c r="H6" s="2"/>
      <c r="I6" s="2"/>
      <c r="J6" s="2"/>
      <c r="K6" s="2"/>
      <c r="L6" s="2"/>
      <c r="M6" s="2"/>
    </row>
    <row r="7" spans="1:14" ht="18" customHeight="1" x14ac:dyDescent="0.25">
      <c r="A7" s="122" t="s">
        <v>196</v>
      </c>
      <c r="B7" s="122" t="s">
        <v>198</v>
      </c>
      <c r="C7" s="123" t="s">
        <v>65</v>
      </c>
      <c r="D7" s="123" t="s">
        <v>78</v>
      </c>
      <c r="E7" s="124">
        <v>240</v>
      </c>
      <c r="F7" s="123">
        <v>25</v>
      </c>
      <c r="G7" s="123" t="s">
        <v>73</v>
      </c>
      <c r="H7" s="2"/>
      <c r="I7" s="2"/>
      <c r="J7" s="2"/>
      <c r="K7" s="2"/>
      <c r="L7" s="2"/>
      <c r="M7" s="2"/>
    </row>
    <row r="8" spans="1:14" ht="18" customHeight="1" x14ac:dyDescent="0.25">
      <c r="A8" s="119" t="s">
        <v>196</v>
      </c>
      <c r="B8" s="119" t="s">
        <v>199</v>
      </c>
      <c r="C8" s="120" t="s">
        <v>65</v>
      </c>
      <c r="D8" s="120" t="s">
        <v>78</v>
      </c>
      <c r="E8" s="47">
        <v>240</v>
      </c>
      <c r="F8" s="29">
        <v>25</v>
      </c>
      <c r="G8" s="120" t="s">
        <v>73</v>
      </c>
      <c r="H8" s="2"/>
      <c r="I8" s="2"/>
      <c r="J8" s="2"/>
      <c r="K8" s="2"/>
      <c r="L8" s="2"/>
      <c r="M8" s="2"/>
    </row>
    <row r="9" spans="1:14" ht="18" customHeight="1" x14ac:dyDescent="0.25">
      <c r="A9" s="122" t="s">
        <v>200</v>
      </c>
      <c r="B9" s="122" t="s">
        <v>201</v>
      </c>
      <c r="C9" s="123" t="s">
        <v>65</v>
      </c>
      <c r="D9" s="123" t="s">
        <v>78</v>
      </c>
      <c r="E9" s="124">
        <v>21</v>
      </c>
      <c r="F9" s="123">
        <v>4000</v>
      </c>
      <c r="G9" s="123" t="s">
        <v>73</v>
      </c>
      <c r="H9" s="2"/>
      <c r="I9" s="2"/>
      <c r="J9" s="2"/>
      <c r="K9" s="2"/>
      <c r="L9" s="2"/>
      <c r="M9" s="2"/>
    </row>
    <row r="10" spans="1:14" ht="18" customHeight="1" x14ac:dyDescent="0.25">
      <c r="A10" s="119" t="s">
        <v>200</v>
      </c>
      <c r="B10" s="119" t="s">
        <v>202</v>
      </c>
      <c r="C10" s="120" t="s">
        <v>65</v>
      </c>
      <c r="D10" s="120" t="s">
        <v>78</v>
      </c>
      <c r="E10" s="47">
        <v>24</v>
      </c>
      <c r="F10" s="120">
        <v>500</v>
      </c>
      <c r="G10" s="120" t="s">
        <v>73</v>
      </c>
      <c r="H10" s="2"/>
      <c r="I10" s="2"/>
      <c r="J10" s="2"/>
      <c r="K10" s="2"/>
      <c r="L10" s="2"/>
      <c r="M10" s="2"/>
    </row>
    <row r="11" spans="1:14" ht="18" customHeight="1" x14ac:dyDescent="0.25">
      <c r="A11" s="122" t="s">
        <v>200</v>
      </c>
      <c r="B11" s="122" t="s">
        <v>203</v>
      </c>
      <c r="C11" s="123" t="s">
        <v>65</v>
      </c>
      <c r="D11" s="123" t="s">
        <v>78</v>
      </c>
      <c r="E11" s="124">
        <v>56</v>
      </c>
      <c r="F11" s="123">
        <v>25</v>
      </c>
      <c r="G11" s="123" t="s">
        <v>73</v>
      </c>
      <c r="H11" s="2"/>
      <c r="I11" s="2"/>
      <c r="J11" s="2"/>
      <c r="K11" s="2"/>
      <c r="L11" s="2"/>
      <c r="M11" s="2"/>
    </row>
    <row r="12" spans="1:14" ht="18" customHeight="1" x14ac:dyDescent="0.25">
      <c r="A12" s="119" t="s">
        <v>204</v>
      </c>
      <c r="B12" s="119" t="s">
        <v>205</v>
      </c>
      <c r="C12" s="120" t="s">
        <v>92</v>
      </c>
      <c r="D12" s="120" t="s">
        <v>92</v>
      </c>
      <c r="E12" s="47">
        <v>18.899999999999999</v>
      </c>
      <c r="F12" s="29">
        <v>25</v>
      </c>
      <c r="G12" s="120" t="s">
        <v>73</v>
      </c>
      <c r="H12" s="2"/>
      <c r="I12" s="2"/>
      <c r="J12" s="2"/>
      <c r="K12" s="2"/>
      <c r="L12" s="2"/>
      <c r="M12" s="2"/>
    </row>
    <row r="13" spans="1:14" ht="18" customHeight="1" x14ac:dyDescent="0.25">
      <c r="A13" s="122" t="s">
        <v>204</v>
      </c>
      <c r="B13" s="122" t="s">
        <v>206</v>
      </c>
      <c r="C13" s="123" t="s">
        <v>67</v>
      </c>
      <c r="D13" s="123" t="s">
        <v>67</v>
      </c>
      <c r="E13" s="124">
        <v>1.1499999999999999</v>
      </c>
      <c r="F13" s="123">
        <v>25</v>
      </c>
      <c r="G13" s="123" t="s">
        <v>75</v>
      </c>
      <c r="H13" s="2"/>
      <c r="I13" s="2"/>
      <c r="J13" s="2"/>
      <c r="K13" s="2"/>
      <c r="L13" s="2"/>
      <c r="M13" s="2"/>
    </row>
    <row r="14" spans="1:14" ht="18" customHeight="1" x14ac:dyDescent="0.25">
      <c r="A14" s="119" t="s">
        <v>204</v>
      </c>
      <c r="B14" s="119" t="s">
        <v>207</v>
      </c>
      <c r="C14" s="120" t="s">
        <v>67</v>
      </c>
      <c r="D14" s="120" t="s">
        <v>67</v>
      </c>
      <c r="E14" s="47">
        <v>18</v>
      </c>
      <c r="F14" s="29">
        <v>25</v>
      </c>
      <c r="G14" s="120" t="s">
        <v>73</v>
      </c>
      <c r="H14" s="2"/>
      <c r="I14" s="2"/>
      <c r="J14" s="2"/>
      <c r="K14" s="2"/>
      <c r="L14" s="2"/>
      <c r="M14" s="2"/>
    </row>
    <row r="15" spans="1:14" ht="18" customHeight="1" x14ac:dyDescent="0.25">
      <c r="A15" s="122" t="s">
        <v>204</v>
      </c>
      <c r="B15" s="122" t="s">
        <v>208</v>
      </c>
      <c r="C15" s="123" t="s">
        <v>67</v>
      </c>
      <c r="D15" s="123" t="s">
        <v>67</v>
      </c>
      <c r="E15" s="124">
        <v>18</v>
      </c>
      <c r="F15" s="123">
        <v>25</v>
      </c>
      <c r="G15" s="123" t="s">
        <v>73</v>
      </c>
      <c r="H15" s="2"/>
      <c r="I15" s="2"/>
      <c r="J15" s="2"/>
      <c r="K15" s="2"/>
      <c r="L15" s="2"/>
      <c r="M15" s="2"/>
    </row>
    <row r="16" spans="1:14" ht="18" customHeight="1" x14ac:dyDescent="0.25">
      <c r="A16" s="119" t="s">
        <v>204</v>
      </c>
      <c r="B16" s="119" t="s">
        <v>209</v>
      </c>
      <c r="C16" s="120" t="s">
        <v>67</v>
      </c>
      <c r="D16" s="120" t="s">
        <v>67</v>
      </c>
      <c r="E16" s="47">
        <v>1.1499999999999999</v>
      </c>
      <c r="F16" s="29">
        <v>25</v>
      </c>
      <c r="G16" s="120" t="s">
        <v>75</v>
      </c>
      <c r="H16" s="2"/>
      <c r="I16" s="2"/>
      <c r="J16" s="2"/>
      <c r="K16" s="2"/>
      <c r="L16" s="2"/>
      <c r="M16" s="2"/>
    </row>
    <row r="17" spans="1:13" ht="18" customHeight="1" x14ac:dyDescent="0.25">
      <c r="A17" s="122" t="s">
        <v>210</v>
      </c>
      <c r="B17" s="122" t="s">
        <v>211</v>
      </c>
      <c r="C17" s="123" t="s">
        <v>66</v>
      </c>
      <c r="D17" s="123" t="s">
        <v>66</v>
      </c>
      <c r="E17" s="124">
        <v>58</v>
      </c>
      <c r="F17" s="123">
        <v>25</v>
      </c>
      <c r="G17" s="123" t="s">
        <v>73</v>
      </c>
      <c r="H17" s="2"/>
      <c r="I17" s="2"/>
      <c r="J17" s="2"/>
      <c r="K17" s="2"/>
      <c r="L17" s="2"/>
      <c r="M17" s="2"/>
    </row>
    <row r="18" spans="1:13" ht="18" customHeight="1" x14ac:dyDescent="0.25">
      <c r="A18" s="119" t="s">
        <v>213</v>
      </c>
      <c r="B18" s="119" t="s">
        <v>214</v>
      </c>
      <c r="C18" s="120" t="s">
        <v>92</v>
      </c>
      <c r="D18" s="120" t="s">
        <v>235</v>
      </c>
      <c r="E18" s="47">
        <v>0.4</v>
      </c>
      <c r="F18" s="29">
        <v>25</v>
      </c>
      <c r="G18" s="29" t="s">
        <v>122</v>
      </c>
      <c r="H18" s="2"/>
      <c r="I18" s="2"/>
      <c r="J18" s="2"/>
      <c r="K18" s="2"/>
      <c r="L18" s="2"/>
      <c r="M18" s="2"/>
    </row>
    <row r="19" spans="1:13" ht="18" customHeight="1" x14ac:dyDescent="0.25">
      <c r="A19" s="122" t="s">
        <v>213</v>
      </c>
      <c r="B19" s="122" t="s">
        <v>215</v>
      </c>
      <c r="C19" s="123" t="s">
        <v>67</v>
      </c>
      <c r="D19" s="123" t="s">
        <v>235</v>
      </c>
      <c r="E19" s="124">
        <v>1.75</v>
      </c>
      <c r="F19" s="123">
        <v>25</v>
      </c>
      <c r="G19" s="123" t="s">
        <v>122</v>
      </c>
      <c r="H19" s="2"/>
      <c r="I19" s="2"/>
      <c r="J19" s="2"/>
      <c r="K19" s="2"/>
      <c r="L19" s="2"/>
      <c r="M19" s="2"/>
    </row>
    <row r="20" spans="1:13" ht="18" customHeight="1" x14ac:dyDescent="0.25">
      <c r="A20" s="119" t="s">
        <v>213</v>
      </c>
      <c r="B20" s="119" t="s">
        <v>216</v>
      </c>
      <c r="C20" s="120" t="s">
        <v>67</v>
      </c>
      <c r="D20" s="120" t="s">
        <v>235</v>
      </c>
      <c r="E20" s="47">
        <v>2</v>
      </c>
      <c r="F20" s="29">
        <v>25</v>
      </c>
      <c r="G20" s="29" t="s">
        <v>122</v>
      </c>
      <c r="H20" s="2"/>
      <c r="I20" s="2"/>
      <c r="J20" s="2"/>
      <c r="K20" s="2"/>
      <c r="L20" s="2"/>
      <c r="M20" s="2"/>
    </row>
    <row r="21" spans="1:13" ht="18" customHeight="1" x14ac:dyDescent="0.25">
      <c r="A21" s="122" t="s">
        <v>213</v>
      </c>
      <c r="B21" s="122" t="s">
        <v>217</v>
      </c>
      <c r="C21" s="123" t="s">
        <v>67</v>
      </c>
      <c r="D21" s="123" t="s">
        <v>235</v>
      </c>
      <c r="E21" s="124">
        <v>1.9</v>
      </c>
      <c r="F21" s="123">
        <v>25</v>
      </c>
      <c r="G21" s="123" t="s">
        <v>122</v>
      </c>
      <c r="H21" s="2"/>
      <c r="I21" s="2"/>
      <c r="J21" s="2"/>
      <c r="K21" s="2"/>
      <c r="L21" s="2"/>
      <c r="M21" s="2"/>
    </row>
    <row r="22" spans="1:13" ht="18" customHeight="1" x14ac:dyDescent="0.25">
      <c r="A22" s="51" t="s">
        <v>218</v>
      </c>
      <c r="B22" s="51" t="s">
        <v>219</v>
      </c>
      <c r="C22" s="29" t="s">
        <v>67</v>
      </c>
      <c r="D22" s="29" t="s">
        <v>78</v>
      </c>
      <c r="E22" s="72">
        <v>20</v>
      </c>
      <c r="F22" s="29">
        <v>25</v>
      </c>
      <c r="G22" s="29" t="s">
        <v>73</v>
      </c>
      <c r="H22" s="2"/>
      <c r="I22" s="2"/>
      <c r="J22" s="2"/>
      <c r="K22" s="2"/>
      <c r="L22" s="2"/>
      <c r="M22" s="2"/>
    </row>
    <row r="23" spans="1:13" ht="18" customHeight="1" x14ac:dyDescent="0.25">
      <c r="A23" s="52" t="s">
        <v>220</v>
      </c>
      <c r="B23" s="52" t="s">
        <v>221</v>
      </c>
      <c r="C23" s="30" t="s">
        <v>92</v>
      </c>
      <c r="D23" s="30" t="s">
        <v>78</v>
      </c>
      <c r="E23" s="124">
        <v>1.67</v>
      </c>
      <c r="F23" s="76">
        <v>25</v>
      </c>
      <c r="G23" s="76" t="s">
        <v>212</v>
      </c>
      <c r="H23" s="2"/>
      <c r="I23" s="2"/>
      <c r="J23" s="2"/>
      <c r="K23" s="2"/>
      <c r="L23" s="2"/>
      <c r="M23" s="2"/>
    </row>
    <row r="24" spans="1:13" ht="18" customHeight="1" x14ac:dyDescent="0.25">
      <c r="A24" s="51" t="s">
        <v>222</v>
      </c>
      <c r="B24" s="51" t="s">
        <v>223</v>
      </c>
      <c r="C24" s="29" t="s">
        <v>67</v>
      </c>
      <c r="D24" s="29" t="s">
        <v>78</v>
      </c>
      <c r="E24" s="72">
        <v>1.1000000000000001</v>
      </c>
      <c r="F24" s="29">
        <v>2.5</v>
      </c>
      <c r="G24" s="29" t="s">
        <v>93</v>
      </c>
      <c r="H24" s="2"/>
      <c r="I24" s="2"/>
      <c r="J24" s="2"/>
      <c r="K24" s="2"/>
      <c r="L24" s="2"/>
      <c r="M24" s="2"/>
    </row>
    <row r="25" spans="1:13" ht="18" customHeight="1" x14ac:dyDescent="0.25">
      <c r="A25" s="52" t="s">
        <v>224</v>
      </c>
      <c r="B25" s="52" t="s">
        <v>225</v>
      </c>
      <c r="C25" s="30" t="s">
        <v>66</v>
      </c>
      <c r="D25" s="30" t="s">
        <v>78</v>
      </c>
      <c r="E25" s="124">
        <v>24</v>
      </c>
      <c r="F25" s="76">
        <v>1</v>
      </c>
      <c r="G25" s="76" t="s">
        <v>73</v>
      </c>
      <c r="H25" s="2"/>
      <c r="I25" s="2"/>
      <c r="J25" s="2"/>
      <c r="K25" s="2"/>
      <c r="L25" s="2"/>
      <c r="M25" s="2"/>
    </row>
    <row r="26" spans="1:13" ht="18" customHeight="1" x14ac:dyDescent="0.25">
      <c r="A26" s="51" t="s">
        <v>103</v>
      </c>
      <c r="B26" s="51" t="s">
        <v>104</v>
      </c>
      <c r="C26" s="29" t="s">
        <v>66</v>
      </c>
      <c r="D26" s="29" t="s">
        <v>78</v>
      </c>
      <c r="E26" s="72">
        <v>44.13</v>
      </c>
      <c r="F26" s="29">
        <v>25</v>
      </c>
      <c r="G26" s="29" t="s">
        <v>73</v>
      </c>
      <c r="H26" s="2"/>
      <c r="I26" s="2"/>
      <c r="J26" s="2"/>
      <c r="K26" s="2"/>
      <c r="L26" s="2"/>
      <c r="M26" s="2"/>
    </row>
    <row r="27" spans="1:13" ht="18" customHeight="1" x14ac:dyDescent="0.25">
      <c r="A27" s="52" t="s">
        <v>103</v>
      </c>
      <c r="B27" s="52" t="s">
        <v>105</v>
      </c>
      <c r="C27" s="30" t="s">
        <v>66</v>
      </c>
      <c r="D27" s="30" t="s">
        <v>78</v>
      </c>
      <c r="E27" s="48">
        <v>24.62</v>
      </c>
      <c r="F27" s="30">
        <v>25</v>
      </c>
      <c r="G27" s="30" t="s">
        <v>73</v>
      </c>
      <c r="H27" s="2"/>
      <c r="I27" s="2"/>
      <c r="J27" s="2"/>
      <c r="K27" s="2"/>
      <c r="L27" s="2"/>
      <c r="M27" s="2"/>
    </row>
    <row r="28" spans="1:13" ht="18" customHeight="1" x14ac:dyDescent="0.25">
      <c r="A28" s="51" t="s">
        <v>103</v>
      </c>
      <c r="B28" s="51" t="s">
        <v>106</v>
      </c>
      <c r="C28" s="29" t="s">
        <v>66</v>
      </c>
      <c r="D28" s="29" t="s">
        <v>78</v>
      </c>
      <c r="E28" s="72">
        <v>26.77</v>
      </c>
      <c r="F28" s="29">
        <v>25</v>
      </c>
      <c r="G28" s="29" t="s">
        <v>73</v>
      </c>
      <c r="H28" s="2"/>
      <c r="I28" s="2"/>
      <c r="J28" s="2"/>
      <c r="K28" s="2"/>
      <c r="L28" s="2"/>
      <c r="M28" s="2"/>
    </row>
    <row r="29" spans="1:13" ht="18" customHeight="1" x14ac:dyDescent="0.25">
      <c r="A29" s="52" t="s">
        <v>103</v>
      </c>
      <c r="B29" s="52" t="s">
        <v>107</v>
      </c>
      <c r="C29" s="30" t="s">
        <v>65</v>
      </c>
      <c r="D29" s="30" t="s">
        <v>78</v>
      </c>
      <c r="E29" s="48">
        <v>38.36</v>
      </c>
      <c r="F29" s="30">
        <v>25</v>
      </c>
      <c r="G29" s="30" t="s">
        <v>73</v>
      </c>
      <c r="H29" s="2"/>
      <c r="I29" s="2"/>
      <c r="J29" s="2"/>
      <c r="K29" s="2"/>
      <c r="L29" s="2"/>
      <c r="M29" s="2"/>
    </row>
    <row r="30" spans="1:13" ht="18" customHeight="1" x14ac:dyDescent="0.25">
      <c r="A30" s="51" t="s">
        <v>103</v>
      </c>
      <c r="B30" s="51" t="s">
        <v>108</v>
      </c>
      <c r="C30" s="29" t="s">
        <v>66</v>
      </c>
      <c r="D30" s="29" t="s">
        <v>78</v>
      </c>
      <c r="E30" s="72">
        <v>33.090000000000003</v>
      </c>
      <c r="F30" s="29">
        <v>25</v>
      </c>
      <c r="G30" s="29" t="s">
        <v>73</v>
      </c>
      <c r="H30" s="2"/>
      <c r="I30" s="2"/>
      <c r="J30" s="2"/>
      <c r="K30" s="2"/>
      <c r="L30" s="2"/>
      <c r="M30" s="2"/>
    </row>
    <row r="31" spans="1:13" ht="18" customHeight="1" x14ac:dyDescent="0.25">
      <c r="A31" s="52" t="s">
        <v>103</v>
      </c>
      <c r="B31" s="52" t="s">
        <v>109</v>
      </c>
      <c r="C31" s="30" t="s">
        <v>65</v>
      </c>
      <c r="D31" s="30" t="s">
        <v>78</v>
      </c>
      <c r="E31" s="48">
        <v>90</v>
      </c>
      <c r="F31" s="30">
        <v>25</v>
      </c>
      <c r="G31" s="30" t="s">
        <v>73</v>
      </c>
      <c r="H31" s="2"/>
      <c r="I31" s="2"/>
      <c r="J31" s="2"/>
      <c r="K31" s="2"/>
      <c r="L31" s="2"/>
      <c r="M31" s="2"/>
    </row>
    <row r="32" spans="1:13" ht="18" customHeight="1" x14ac:dyDescent="0.25">
      <c r="A32" s="51" t="s">
        <v>110</v>
      </c>
      <c r="B32" s="51" t="s">
        <v>111</v>
      </c>
      <c r="C32" s="29" t="s">
        <v>65</v>
      </c>
      <c r="D32" s="29" t="s">
        <v>78</v>
      </c>
      <c r="E32" s="72">
        <v>21</v>
      </c>
      <c r="F32" s="29">
        <v>50</v>
      </c>
      <c r="G32" s="29" t="s">
        <v>93</v>
      </c>
      <c r="H32" s="2"/>
      <c r="I32" s="2"/>
      <c r="J32" s="2"/>
      <c r="K32" s="2"/>
      <c r="L32" s="2"/>
      <c r="M32" s="2"/>
    </row>
    <row r="33" spans="1:13" ht="18" customHeight="1" x14ac:dyDescent="0.25">
      <c r="A33" s="52" t="s">
        <v>110</v>
      </c>
      <c r="B33" s="52" t="s">
        <v>112</v>
      </c>
      <c r="C33" s="30" t="s">
        <v>65</v>
      </c>
      <c r="D33" s="30" t="s">
        <v>78</v>
      </c>
      <c r="E33" s="48">
        <v>40</v>
      </c>
      <c r="F33" s="30">
        <v>25</v>
      </c>
      <c r="G33" s="76" t="s">
        <v>93</v>
      </c>
      <c r="H33" s="2"/>
      <c r="I33" s="2"/>
      <c r="J33" s="2"/>
      <c r="K33" s="2"/>
      <c r="L33" s="2"/>
      <c r="M33" s="2"/>
    </row>
    <row r="34" spans="1:13" ht="18" customHeight="1" x14ac:dyDescent="0.25">
      <c r="A34" s="51" t="s">
        <v>110</v>
      </c>
      <c r="B34" s="51" t="s">
        <v>113</v>
      </c>
      <c r="C34" s="29" t="s">
        <v>65</v>
      </c>
      <c r="D34" s="29" t="s">
        <v>235</v>
      </c>
      <c r="E34" s="72">
        <v>32</v>
      </c>
      <c r="F34" s="29">
        <v>100</v>
      </c>
      <c r="G34" s="29" t="s">
        <v>122</v>
      </c>
      <c r="H34" s="2"/>
      <c r="I34" s="2"/>
      <c r="J34" s="2"/>
      <c r="K34" s="2"/>
      <c r="L34" s="2"/>
      <c r="M34" s="2"/>
    </row>
    <row r="35" spans="1:13" ht="18" customHeight="1" x14ac:dyDescent="0.25">
      <c r="A35" s="52" t="s">
        <v>110</v>
      </c>
      <c r="B35" s="52" t="s">
        <v>114</v>
      </c>
      <c r="C35" s="30" t="s">
        <v>65</v>
      </c>
      <c r="D35" s="30" t="s">
        <v>78</v>
      </c>
      <c r="E35" s="48">
        <v>260</v>
      </c>
      <c r="F35" s="30">
        <v>25</v>
      </c>
      <c r="G35" s="30" t="s">
        <v>73</v>
      </c>
      <c r="H35" s="2"/>
      <c r="I35" s="2"/>
      <c r="J35" s="2"/>
      <c r="K35" s="2"/>
      <c r="L35" s="2"/>
      <c r="M35" s="2"/>
    </row>
    <row r="36" spans="1:13" ht="18" customHeight="1" x14ac:dyDescent="0.25">
      <c r="A36" s="51" t="s">
        <v>110</v>
      </c>
      <c r="B36" s="51" t="s">
        <v>115</v>
      </c>
      <c r="C36" s="29" t="s">
        <v>65</v>
      </c>
      <c r="D36" s="29" t="s">
        <v>78</v>
      </c>
      <c r="E36" s="72">
        <v>35</v>
      </c>
      <c r="F36" s="29">
        <v>25</v>
      </c>
      <c r="G36" s="29" t="s">
        <v>93</v>
      </c>
      <c r="H36" s="2"/>
      <c r="I36" s="2"/>
      <c r="J36" s="2"/>
      <c r="K36" s="2"/>
      <c r="L36" s="2"/>
      <c r="M36" s="2"/>
    </row>
    <row r="37" spans="1:13" ht="18" customHeight="1" x14ac:dyDescent="0.25">
      <c r="A37" s="52" t="s">
        <v>110</v>
      </c>
      <c r="B37" s="52" t="s">
        <v>116</v>
      </c>
      <c r="C37" s="30" t="s">
        <v>65</v>
      </c>
      <c r="D37" s="30" t="s">
        <v>78</v>
      </c>
      <c r="E37" s="48">
        <v>44</v>
      </c>
      <c r="F37" s="30">
        <v>25</v>
      </c>
      <c r="G37" s="30" t="s">
        <v>73</v>
      </c>
      <c r="H37" s="2"/>
      <c r="I37" s="2"/>
      <c r="J37" s="2"/>
      <c r="K37" s="2"/>
      <c r="L37" s="2"/>
      <c r="M37" s="2"/>
    </row>
    <row r="38" spans="1:13" ht="18" customHeight="1" x14ac:dyDescent="0.25">
      <c r="A38" s="51" t="s">
        <v>110</v>
      </c>
      <c r="B38" s="51" t="s">
        <v>117</v>
      </c>
      <c r="C38" s="29" t="s">
        <v>65</v>
      </c>
      <c r="D38" s="29" t="s">
        <v>78</v>
      </c>
      <c r="E38" s="72">
        <v>55</v>
      </c>
      <c r="F38" s="29">
        <v>30</v>
      </c>
      <c r="G38" s="29" t="s">
        <v>93</v>
      </c>
      <c r="H38" s="2"/>
      <c r="I38" s="2"/>
      <c r="J38" s="2"/>
      <c r="K38" s="2"/>
      <c r="L38" s="2"/>
      <c r="M38" s="2"/>
    </row>
    <row r="39" spans="1:13" ht="18" customHeight="1" x14ac:dyDescent="0.25">
      <c r="A39" s="52" t="s">
        <v>110</v>
      </c>
      <c r="B39" s="52" t="s">
        <v>118</v>
      </c>
      <c r="C39" s="30" t="s">
        <v>65</v>
      </c>
      <c r="D39" s="30" t="s">
        <v>78</v>
      </c>
      <c r="E39" s="48">
        <v>95</v>
      </c>
      <c r="F39" s="30">
        <v>25</v>
      </c>
      <c r="G39" s="76" t="s">
        <v>93</v>
      </c>
      <c r="H39" s="2"/>
      <c r="I39" s="2"/>
      <c r="J39" s="2"/>
      <c r="K39" s="2"/>
      <c r="L39" s="2"/>
      <c r="M39" s="2"/>
    </row>
    <row r="40" spans="1:13" ht="18" customHeight="1" x14ac:dyDescent="0.25">
      <c r="A40" s="51" t="s">
        <v>110</v>
      </c>
      <c r="B40" s="51" t="s">
        <v>119</v>
      </c>
      <c r="C40" s="29" t="s">
        <v>65</v>
      </c>
      <c r="D40" s="29" t="s">
        <v>78</v>
      </c>
      <c r="E40" s="72">
        <v>32</v>
      </c>
      <c r="F40" s="29">
        <v>25</v>
      </c>
      <c r="G40" s="29" t="s">
        <v>93</v>
      </c>
      <c r="H40" s="2"/>
      <c r="I40" s="2"/>
      <c r="J40" s="2"/>
      <c r="K40" s="2"/>
      <c r="L40" s="2"/>
      <c r="M40" s="2"/>
    </row>
    <row r="41" spans="1:13" ht="18" customHeight="1" x14ac:dyDescent="0.25">
      <c r="A41" s="52" t="s">
        <v>110</v>
      </c>
      <c r="B41" s="52" t="s">
        <v>120</v>
      </c>
      <c r="C41" s="30" t="s">
        <v>65</v>
      </c>
      <c r="D41" s="30" t="s">
        <v>235</v>
      </c>
      <c r="E41" s="48">
        <v>500</v>
      </c>
      <c r="F41" s="30">
        <v>25</v>
      </c>
      <c r="G41" s="30" t="s">
        <v>122</v>
      </c>
      <c r="H41" s="2"/>
      <c r="I41" s="2"/>
      <c r="J41" s="2"/>
      <c r="K41" s="2"/>
      <c r="L41" s="2"/>
      <c r="M41" s="2"/>
    </row>
    <row r="42" spans="1:13" ht="18" customHeight="1" x14ac:dyDescent="0.25">
      <c r="A42" s="51" t="s">
        <v>110</v>
      </c>
      <c r="B42" s="51" t="s">
        <v>121</v>
      </c>
      <c r="C42" s="29" t="s">
        <v>65</v>
      </c>
      <c r="D42" s="29" t="s">
        <v>78</v>
      </c>
      <c r="E42" s="72">
        <v>15</v>
      </c>
      <c r="F42" s="29">
        <v>40</v>
      </c>
      <c r="G42" s="29" t="s">
        <v>93</v>
      </c>
      <c r="H42" s="74"/>
      <c r="I42" s="2"/>
      <c r="J42" s="2"/>
      <c r="K42" s="2"/>
      <c r="L42" s="2"/>
      <c r="M42" s="2"/>
    </row>
    <row r="43" spans="1:13" ht="18" customHeight="1" x14ac:dyDescent="0.25">
      <c r="A43" s="122" t="s">
        <v>226</v>
      </c>
      <c r="B43" s="122" t="s">
        <v>227</v>
      </c>
      <c r="C43" s="123" t="s">
        <v>67</v>
      </c>
      <c r="D43" s="123" t="s">
        <v>235</v>
      </c>
      <c r="E43" s="124">
        <v>1.75</v>
      </c>
      <c r="F43" s="123">
        <v>25</v>
      </c>
      <c r="G43" s="123" t="s">
        <v>122</v>
      </c>
      <c r="H43" s="75"/>
      <c r="I43" s="2"/>
      <c r="J43" s="2"/>
      <c r="K43" s="2"/>
      <c r="L43" s="2"/>
      <c r="M43" s="2"/>
    </row>
    <row r="44" spans="1:13" ht="18" customHeight="1" x14ac:dyDescent="0.25">
      <c r="A44" s="51" t="s">
        <v>228</v>
      </c>
      <c r="B44" s="51" t="s">
        <v>229</v>
      </c>
      <c r="C44" s="29" t="s">
        <v>65</v>
      </c>
      <c r="D44" s="29" t="s">
        <v>78</v>
      </c>
      <c r="E44" s="72">
        <v>55</v>
      </c>
      <c r="F44" s="29">
        <v>25</v>
      </c>
      <c r="G44" s="29" t="s">
        <v>73</v>
      </c>
      <c r="H44" s="2"/>
      <c r="I44" s="2"/>
      <c r="J44" s="2"/>
      <c r="K44" s="2"/>
      <c r="L44" s="2"/>
      <c r="M44" s="2"/>
    </row>
    <row r="45" spans="1:13" ht="18" customHeight="1" x14ac:dyDescent="0.25">
      <c r="A45" s="52" t="s">
        <v>228</v>
      </c>
      <c r="B45" s="52" t="s">
        <v>230</v>
      </c>
      <c r="C45" s="30" t="s">
        <v>65</v>
      </c>
      <c r="D45" s="30" t="s">
        <v>78</v>
      </c>
      <c r="E45" s="124">
        <v>45</v>
      </c>
      <c r="F45" s="76">
        <v>325</v>
      </c>
      <c r="G45" s="76" t="s">
        <v>73</v>
      </c>
      <c r="H45" s="2"/>
      <c r="I45" s="2"/>
      <c r="J45" s="2"/>
      <c r="K45" s="2"/>
      <c r="L45" s="2"/>
      <c r="M45" s="2"/>
    </row>
    <row r="46" spans="1:13" ht="18" customHeight="1" x14ac:dyDescent="0.25">
      <c r="A46" s="51" t="s">
        <v>185</v>
      </c>
      <c r="B46" s="51" t="s">
        <v>186</v>
      </c>
      <c r="C46" s="29" t="s">
        <v>65</v>
      </c>
      <c r="D46" s="29" t="s">
        <v>78</v>
      </c>
      <c r="E46" s="73">
        <v>76.75</v>
      </c>
      <c r="F46" s="29">
        <v>25</v>
      </c>
      <c r="G46" s="29" t="s">
        <v>73</v>
      </c>
      <c r="H46" s="2"/>
      <c r="I46" s="2"/>
      <c r="J46" s="2"/>
      <c r="K46" s="2"/>
      <c r="L46" s="2"/>
      <c r="M46" s="2"/>
    </row>
    <row r="47" spans="1:13" ht="18" customHeight="1" x14ac:dyDescent="0.25">
      <c r="A47" s="52" t="s">
        <v>185</v>
      </c>
      <c r="B47" s="52" t="s">
        <v>187</v>
      </c>
      <c r="C47" s="30" t="s">
        <v>65</v>
      </c>
      <c r="D47" s="30" t="s">
        <v>78</v>
      </c>
      <c r="E47" s="48">
        <v>83.8</v>
      </c>
      <c r="F47" s="77">
        <v>50</v>
      </c>
      <c r="G47" s="30" t="s">
        <v>73</v>
      </c>
      <c r="H47" s="2"/>
      <c r="I47" s="2"/>
      <c r="J47" s="2"/>
      <c r="K47" s="2"/>
      <c r="L47" s="2"/>
      <c r="M47" s="2"/>
    </row>
    <row r="48" spans="1:13" ht="18" customHeight="1" x14ac:dyDescent="0.25">
      <c r="A48" s="51" t="s">
        <v>185</v>
      </c>
      <c r="B48" s="51" t="s">
        <v>188</v>
      </c>
      <c r="C48" s="29" t="s">
        <v>65</v>
      </c>
      <c r="D48" s="29" t="s">
        <v>235</v>
      </c>
      <c r="E48" s="73">
        <v>21.5</v>
      </c>
      <c r="F48" s="29">
        <v>25</v>
      </c>
      <c r="G48" s="29" t="s">
        <v>75</v>
      </c>
      <c r="H48" s="2"/>
      <c r="I48" s="2"/>
      <c r="J48" s="2"/>
      <c r="K48" s="2"/>
      <c r="L48" s="2"/>
      <c r="M48" s="2"/>
    </row>
    <row r="49" spans="1:13" ht="18" customHeight="1" x14ac:dyDescent="0.25">
      <c r="A49" s="52" t="s">
        <v>185</v>
      </c>
      <c r="B49" s="52" t="s">
        <v>189</v>
      </c>
      <c r="C49" s="30" t="s">
        <v>65</v>
      </c>
      <c r="D49" s="30" t="s">
        <v>78</v>
      </c>
      <c r="E49" s="48">
        <v>1</v>
      </c>
      <c r="F49" s="30">
        <v>25</v>
      </c>
      <c r="G49" s="30" t="s">
        <v>73</v>
      </c>
      <c r="H49" s="2"/>
      <c r="I49" s="2"/>
      <c r="J49" s="2"/>
      <c r="K49" s="2"/>
      <c r="L49" s="2"/>
      <c r="M49" s="2"/>
    </row>
    <row r="50" spans="1:13" ht="18" customHeight="1" x14ac:dyDescent="0.25">
      <c r="A50" s="51" t="s">
        <v>185</v>
      </c>
      <c r="B50" s="51" t="s">
        <v>190</v>
      </c>
      <c r="C50" s="29" t="s">
        <v>65</v>
      </c>
      <c r="D50" s="29" t="s">
        <v>78</v>
      </c>
      <c r="E50" s="73">
        <v>24.5</v>
      </c>
      <c r="F50" s="29">
        <v>25</v>
      </c>
      <c r="G50" s="29" t="s">
        <v>73</v>
      </c>
      <c r="H50" s="2"/>
      <c r="I50" s="2"/>
      <c r="J50" s="2"/>
      <c r="K50" s="2"/>
      <c r="L50" s="2"/>
      <c r="M50" s="2"/>
    </row>
    <row r="51" spans="1:13" ht="18" customHeight="1" x14ac:dyDescent="0.25">
      <c r="A51" s="52" t="s">
        <v>185</v>
      </c>
      <c r="B51" s="52" t="s">
        <v>191</v>
      </c>
      <c r="C51" s="30" t="s">
        <v>65</v>
      </c>
      <c r="D51" s="30" t="s">
        <v>78</v>
      </c>
      <c r="E51" s="48">
        <v>86.7</v>
      </c>
      <c r="F51" s="30">
        <v>25</v>
      </c>
      <c r="G51" s="30" t="s">
        <v>73</v>
      </c>
      <c r="H51" s="2"/>
      <c r="I51" s="2"/>
      <c r="J51" s="2"/>
      <c r="K51" s="2"/>
      <c r="L51" s="2"/>
      <c r="M51" s="2"/>
    </row>
    <row r="52" spans="1:13" ht="18" customHeight="1" x14ac:dyDescent="0.25">
      <c r="A52" s="51" t="s">
        <v>185</v>
      </c>
      <c r="B52" s="51" t="s">
        <v>192</v>
      </c>
      <c r="C52" s="29" t="s">
        <v>65</v>
      </c>
      <c r="D52" s="29" t="s">
        <v>235</v>
      </c>
      <c r="E52" s="73">
        <v>4.0999999999999996</v>
      </c>
      <c r="F52" s="29">
        <v>25</v>
      </c>
      <c r="G52" s="29" t="s">
        <v>75</v>
      </c>
      <c r="H52" s="2"/>
      <c r="I52" s="2"/>
      <c r="J52" s="2"/>
      <c r="K52" s="2"/>
      <c r="L52" s="2"/>
      <c r="M52" s="2"/>
    </row>
    <row r="53" spans="1:13" ht="18" customHeight="1" x14ac:dyDescent="0.25">
      <c r="A53" s="52" t="s">
        <v>185</v>
      </c>
      <c r="B53" s="52" t="s">
        <v>193</v>
      </c>
      <c r="C53" s="30" t="s">
        <v>67</v>
      </c>
      <c r="D53" s="30" t="s">
        <v>78</v>
      </c>
      <c r="E53" s="48">
        <v>24.5</v>
      </c>
      <c r="F53" s="30">
        <v>25</v>
      </c>
      <c r="G53" s="30" t="s">
        <v>73</v>
      </c>
      <c r="H53" s="2"/>
      <c r="I53" s="2"/>
      <c r="J53" s="2"/>
      <c r="K53" s="2"/>
      <c r="L53" s="2"/>
      <c r="M53" s="2"/>
    </row>
    <row r="54" spans="1:13" ht="18" customHeight="1" x14ac:dyDescent="0.25">
      <c r="A54" s="51" t="s">
        <v>185</v>
      </c>
      <c r="B54" s="51" t="s">
        <v>194</v>
      </c>
      <c r="C54" s="29" t="s">
        <v>65</v>
      </c>
      <c r="D54" s="29" t="s">
        <v>78</v>
      </c>
      <c r="E54" s="73">
        <v>1</v>
      </c>
      <c r="F54" s="29">
        <v>25</v>
      </c>
      <c r="G54" s="29" t="s">
        <v>73</v>
      </c>
      <c r="H54" s="2"/>
      <c r="I54" s="2"/>
      <c r="J54" s="2"/>
      <c r="K54" s="2"/>
      <c r="L54" s="2"/>
      <c r="M54" s="2"/>
    </row>
    <row r="55" spans="1:13" ht="18" customHeight="1" x14ac:dyDescent="0.25">
      <c r="A55" s="52" t="s">
        <v>185</v>
      </c>
      <c r="B55" s="52" t="s">
        <v>195</v>
      </c>
      <c r="C55" s="30" t="s">
        <v>65</v>
      </c>
      <c r="D55" s="30" t="s">
        <v>78</v>
      </c>
      <c r="E55" s="48">
        <v>160</v>
      </c>
      <c r="F55" s="30">
        <v>25</v>
      </c>
      <c r="G55" s="30" t="s">
        <v>73</v>
      </c>
      <c r="H55" s="2"/>
      <c r="I55" s="2"/>
      <c r="J55" s="2"/>
      <c r="K55" s="2"/>
      <c r="L55" s="2"/>
      <c r="M55" s="2"/>
    </row>
    <row r="56" spans="1:13" ht="18" customHeight="1" x14ac:dyDescent="0.25">
      <c r="A56" s="51" t="s">
        <v>231</v>
      </c>
      <c r="B56" s="51" t="s">
        <v>232</v>
      </c>
      <c r="C56" s="29" t="s">
        <v>92</v>
      </c>
      <c r="D56" s="29" t="s">
        <v>78</v>
      </c>
      <c r="E56" s="73">
        <v>57</v>
      </c>
      <c r="F56" s="78">
        <v>2.5</v>
      </c>
      <c r="G56" s="78" t="s">
        <v>93</v>
      </c>
      <c r="H56" s="2"/>
      <c r="I56" s="2"/>
      <c r="J56" s="2"/>
      <c r="K56" s="2"/>
      <c r="L56" s="2"/>
      <c r="M56" s="2"/>
    </row>
    <row r="57" spans="1:13" ht="18" customHeight="1" x14ac:dyDescent="0.25">
      <c r="A57" s="52" t="s">
        <v>231</v>
      </c>
      <c r="B57" s="52" t="s">
        <v>233</v>
      </c>
      <c r="C57" s="30" t="s">
        <v>92</v>
      </c>
      <c r="D57" s="30" t="s">
        <v>235</v>
      </c>
      <c r="E57" s="48">
        <v>3.75</v>
      </c>
      <c r="F57" s="30">
        <v>40</v>
      </c>
      <c r="G57" s="30" t="s">
        <v>122</v>
      </c>
      <c r="H57" s="2"/>
      <c r="I57" s="2"/>
      <c r="J57" s="2"/>
      <c r="K57" s="2"/>
      <c r="L57" s="2"/>
      <c r="M57" s="2"/>
    </row>
    <row r="58" spans="1:13" ht="18" customHeight="1" x14ac:dyDescent="0.25">
      <c r="A58" s="2"/>
      <c r="B58" s="2"/>
      <c r="H58" s="2"/>
      <c r="I58" s="2"/>
      <c r="J58" s="2"/>
      <c r="K58" s="2"/>
      <c r="L58" s="2"/>
      <c r="M58" s="2"/>
    </row>
    <row r="59" spans="1:13" ht="18" customHeight="1" x14ac:dyDescent="0.25">
      <c r="A59" s="2"/>
      <c r="B59" s="2"/>
      <c r="H59" s="2"/>
      <c r="I59" s="2"/>
      <c r="J59" s="2"/>
      <c r="K59" s="2"/>
      <c r="L59" s="2"/>
      <c r="M59" s="2"/>
    </row>
    <row r="60" spans="1:13" ht="18" customHeight="1" x14ac:dyDescent="0.25">
      <c r="H60" s="2"/>
      <c r="I60" s="2"/>
      <c r="J60" s="2"/>
      <c r="K60" s="2"/>
      <c r="L60" s="2"/>
      <c r="M60" s="2"/>
    </row>
    <row r="61" spans="1:13" ht="18" customHeight="1" x14ac:dyDescent="0.25">
      <c r="I61" s="2"/>
      <c r="J61" s="2"/>
      <c r="K61" s="2"/>
      <c r="L61" s="2"/>
      <c r="M61" s="2"/>
    </row>
    <row r="62" spans="1:13" ht="18" customHeight="1" x14ac:dyDescent="0.25">
      <c r="I62" s="2"/>
      <c r="J62" s="2"/>
      <c r="K62" s="2"/>
      <c r="L62" s="2"/>
      <c r="M62" s="2"/>
    </row>
    <row r="63" spans="1:13" ht="55.5" customHeight="1" x14ac:dyDescent="0.25">
      <c r="I63" s="2"/>
      <c r="J63" s="2"/>
      <c r="K63" s="2"/>
      <c r="L63" s="2"/>
      <c r="M63" s="2"/>
    </row>
    <row r="64" spans="1:13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</sheetData>
  <sheetProtection algorithmName="SHA-512" hashValue="X/3HxlgfQAUqToUMLIzjQ33PHAfkmNWym5pc55Fk9jV7RptSK7p4Hs+QxhZWgYJrki0tstPmn3J/mO2YhVnhyw==" saltValue="pVnx5sZ8HUGQxwCKV2ffWA==" spinCount="100000" sheet="1" objects="1" scenarios="1" selectLockedCells="1"/>
  <mergeCells count="4">
    <mergeCell ref="A1:H1"/>
    <mergeCell ref="A2:H3"/>
    <mergeCell ref="L2:N2"/>
    <mergeCell ref="L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LOT 1- 2.5 GAL GEN</vt:lpstr>
      <vt:lpstr>LOT 2 - 15 GAL GEN</vt:lpstr>
      <vt:lpstr>LOT 3 - HELENA</vt:lpstr>
      <vt:lpstr>LOT 4 - ALLIGARE</vt:lpstr>
      <vt:lpstr>LOT 5 - BREWER</vt:lpstr>
      <vt:lpstr>LOT 6 - CYGNET</vt:lpstr>
      <vt:lpstr> LOT 7 - SEPRO</vt:lpstr>
      <vt:lpstr>LOT 8 - MISC 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Cobian, Kelly</dc:creator>
  <cp:lastModifiedBy>Hardee, Ginger</cp:lastModifiedBy>
  <dcterms:created xsi:type="dcterms:W3CDTF">2019-05-06T20:24:05Z</dcterms:created>
  <dcterms:modified xsi:type="dcterms:W3CDTF">2024-12-11T17:51:56Z</dcterms:modified>
</cp:coreProperties>
</file>