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SFAMMO\State Term Contract\G&amp;S\Promotional Items\5400029797, STC for Promotional Items\2 Evaluation Docs\11 WIP\"/>
    </mc:Choice>
  </mc:AlternateContent>
  <xr:revisionPtr revIDLastSave="0" documentId="8_{3B226938-0C76-47B9-B046-EE6D9301E29D}" xr6:coauthVersionLast="47" xr6:coauthVersionMax="47" xr10:uidLastSave="{00000000-0000-0000-0000-000000000000}"/>
  <bookViews>
    <workbookView xWindow="-120" yWindow="-120" windowWidth="29040" windowHeight="15720" activeTab="1" xr2:uid="{E0561097-4118-4D21-A978-98144AA584F5}"/>
  </bookViews>
  <sheets>
    <sheet name="Category 2 Beverage and Drinkwa" sheetId="1" r:id="rId1"/>
    <sheet name="Category 4 Award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21" i="2" l="1"/>
  <c r="I21" i="2"/>
  <c r="H21" i="2"/>
  <c r="G21" i="2"/>
  <c r="F21" i="2"/>
  <c r="E21" i="2"/>
  <c r="H14" i="2"/>
  <c r="H13" i="2"/>
  <c r="H12" i="2"/>
  <c r="H11" i="2"/>
  <c r="H10" i="2"/>
  <c r="H9" i="2"/>
  <c r="H8" i="2"/>
  <c r="H15" i="2" s="1"/>
  <c r="K21" i="2" s="1"/>
  <c r="M26" i="1" a="1"/>
  <c r="M26" i="1" s="1"/>
  <c r="L26" i="1"/>
  <c r="K26" i="1"/>
  <c r="J26" i="1"/>
  <c r="I26" i="1"/>
  <c r="H26" i="1"/>
  <c r="G26" i="1"/>
  <c r="F26" i="1"/>
  <c r="E26" i="1"/>
  <c r="H19" i="1"/>
  <c r="H18" i="1"/>
  <c r="H17" i="1"/>
  <c r="H16" i="1"/>
  <c r="H15" i="1"/>
  <c r="H14" i="1"/>
  <c r="H13" i="1"/>
  <c r="H12" i="1"/>
  <c r="H11" i="1"/>
  <c r="H10" i="1"/>
  <c r="H9" i="1"/>
  <c r="H8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<sst xmlns="http://schemas.openxmlformats.org/spreadsheetml/2006/main" count="195" uniqueCount="149">
  <si>
    <t xml:space="preserve">Attachment A Price Bidding Schedule </t>
  </si>
  <si>
    <t>Vendor Name: P &amp; B Pomotionals</t>
  </si>
  <si>
    <t>Vendor No. 7000038724</t>
  </si>
  <si>
    <t>Category 2: Beverage and Drinkware Including but not limited to:Aluminum, plastic, and stainless bottles, sports bottles, travel mugs and tumblers, ceramic mugs, plastic cups, can coolers, and coasters</t>
  </si>
  <si>
    <t xml:space="preserve">Category 2 Item </t>
  </si>
  <si>
    <t xml:space="preserve">Item </t>
  </si>
  <si>
    <t xml:space="preserve">Detail Description </t>
  </si>
  <si>
    <t xml:space="preserve">Item Numbers </t>
  </si>
  <si>
    <t xml:space="preserve">Minimum Quantity </t>
  </si>
  <si>
    <t xml:space="preserve">Unit Price </t>
  </si>
  <si>
    <t xml:space="preserve">Extended Price </t>
  </si>
  <si>
    <t>Aluminium Bottle</t>
  </si>
  <si>
    <t xml:space="preserve">Lil' Shorty Aluminum Sport Bottle - 17 oz </t>
  </si>
  <si>
    <t>Bottle: Recycled single-wall aluminum, Lid: Recycled #5 PP plastic with aluminum carabiner, Closure: Screw-on lid, Capacity: 17 oz</t>
  </si>
  <si>
    <t>109484-17</t>
  </si>
  <si>
    <t xml:space="preserve">Water Bottles </t>
  </si>
  <si>
    <t xml:space="preserve">Refresh Clutch Water Bottle </t>
  </si>
  <si>
    <t xml:space="preserve">Recycled #1 PET Plastic  Lid #5 PP Plastic Closure screw-on lid with flip up drink opening finger grip design all parts BPA free and capacity 20 oz. </t>
  </si>
  <si>
    <t xml:space="preserve">127005-20-FL </t>
  </si>
  <si>
    <t>Plastic Bottle</t>
  </si>
  <si>
    <t>Sport Bottle with Push Pull Lid 20 oz</t>
  </si>
  <si>
    <t>Bottle: #2 HDPE plastic, Lid: #4 LDPE plastic with #2 HDPE plastic tip,Closure: Screw-on lid with push/pull tip, All parts BPA free, Capacity: 20 oz</t>
  </si>
  <si>
    <t>10510-C</t>
  </si>
  <si>
    <t>Stanless Bottle</t>
  </si>
  <si>
    <t>Stainless Adventure Bottle - 18 oz</t>
  </si>
  <si>
    <t>Bottle: Single-wall stainless steel, Lid: #5 PP plastic, Carabiner: Aluminum, Closure: Screw-on lid, Carry loop built into lid design, Capacity: 18 oz</t>
  </si>
  <si>
    <t>Sports bottle</t>
  </si>
  <si>
    <t>Sport Pint Bottle - 16 oz</t>
  </si>
  <si>
    <t>Bottle: #2 HDPE plastic, Lid: #4 LDPE plastic, Closure: Screw-on cap with push-pull spout, All parts BPA free, Capacity: 16 oz</t>
  </si>
  <si>
    <t>Travel Mug</t>
  </si>
  <si>
    <t>Roadmaster Travel Tumbler</t>
  </si>
  <si>
    <t>Tumbler: Double-wall #5 PP plastic, Lid: Acrylic, Closure: Push-on lid with drink through opening, White interior, All parts BPA free, Capacity: 18 oz</t>
  </si>
  <si>
    <t>161496-W-C</t>
  </si>
  <si>
    <t xml:space="preserve">Stadium Cup </t>
  </si>
  <si>
    <t xml:space="preserve">Stadium Cup - Fluted </t>
  </si>
  <si>
    <t>Material #5 PP Plastic Fluted Sides BPA Free Capacity 16 oz.</t>
  </si>
  <si>
    <t>85026-F</t>
  </si>
  <si>
    <t>Ceramic Mug</t>
  </si>
  <si>
    <t>Value White Coffee Mug - 11 oz</t>
  </si>
  <si>
    <t>Material: Ceramic, Handle: Large C-shape, Capacity: 11 oz</t>
  </si>
  <si>
    <t>Plastic Cups</t>
  </si>
  <si>
    <t>Translucent Stadium Cup 16 oz</t>
  </si>
  <si>
    <t>Cup: #5 PP plastic, Smooth sides, Capacity: 16 oz, BPA free</t>
  </si>
  <si>
    <t>109808-16</t>
  </si>
  <si>
    <t>Can Koozies</t>
  </si>
  <si>
    <t>Economy Pocket Can Holder</t>
  </si>
  <si>
    <t>Material: Polyester with foam backing, Holds: Standard 12 oz can or bottle, 16 oz can, 16.9 oz plastic bottle, Size (flat): 5.5 inches x 3.5 inches</t>
  </si>
  <si>
    <t>Coasters</t>
  </si>
  <si>
    <t>Pulpboard Coaster - 3.5" Round - 1.96 mil</t>
  </si>
  <si>
    <t>Material: Pulpboard, Size: 3.5 inches diameter x 1.96 mil. thick</t>
  </si>
  <si>
    <t>237-RD-35-196</t>
  </si>
  <si>
    <t xml:space="preserve">Total Evaluated Amount for Category  2 Beverage and Drinkware  </t>
  </si>
  <si>
    <t xml:space="preserve">Category </t>
  </si>
  <si>
    <t xml:space="preserve">Category Name </t>
  </si>
  <si>
    <t xml:space="preserve">Quantities </t>
  </si>
  <si>
    <t>Category 2</t>
  </si>
  <si>
    <t xml:space="preserve">Begerage and Drinkware </t>
  </si>
  <si>
    <t>Up to 25</t>
  </si>
  <si>
    <t>26-50</t>
  </si>
  <si>
    <t>51-100</t>
  </si>
  <si>
    <t>101-200</t>
  </si>
  <si>
    <t>201- 300</t>
  </si>
  <si>
    <t>301- 400</t>
  </si>
  <si>
    <t>401- 500</t>
  </si>
  <si>
    <t>500+</t>
  </si>
  <si>
    <t xml:space="preserve">Discount off List Price  </t>
  </si>
  <si>
    <t xml:space="preserve">Evaluated Amount                                                            Enter as a unit price in SCEIS </t>
  </si>
  <si>
    <t>Eastimated Cost of non-market basket Items purchased assumed at 10% $15,000</t>
  </si>
  <si>
    <t xml:space="preserve">Initial Set Up Fees: </t>
  </si>
  <si>
    <t xml:space="preserve">Screen Printing </t>
  </si>
  <si>
    <t xml:space="preserve">Embroidery </t>
  </si>
  <si>
    <t>N/A</t>
  </si>
  <si>
    <t xml:space="preserve">Imprint Changes </t>
  </si>
  <si>
    <t xml:space="preserve">Artwork Proof Fees </t>
  </si>
  <si>
    <t>FREE</t>
  </si>
  <si>
    <t xml:space="preserve">Rush Orders </t>
  </si>
  <si>
    <t xml:space="preserve">Quick Ship Items/ Store Front -  these items will NOT be evaluated on for value add purposes </t>
  </si>
  <si>
    <t>Item</t>
  </si>
  <si>
    <t>Aluminum Sports Bottle</t>
  </si>
  <si>
    <t>SM-6728</t>
  </si>
  <si>
    <t>20oz Water Bottle</t>
  </si>
  <si>
    <t xml:space="preserve">4335R </t>
  </si>
  <si>
    <t>20oz Push/Pull Bottle</t>
  </si>
  <si>
    <t>WTBUS20</t>
  </si>
  <si>
    <t>Stainless Steel Bottle</t>
  </si>
  <si>
    <t>Custom</t>
  </si>
  <si>
    <t>16oz Pint Sport Bottle</t>
  </si>
  <si>
    <t>WB16</t>
  </si>
  <si>
    <t>Travel Tumbler</t>
  </si>
  <si>
    <t xml:space="preserve">AC18X </t>
  </si>
  <si>
    <t>16oz Fluted Stadium Cup</t>
  </si>
  <si>
    <t>F16SC</t>
  </si>
  <si>
    <t>11oz Coffee Mug</t>
  </si>
  <si>
    <t>PUY2022</t>
  </si>
  <si>
    <t>16oz Smooth Stadium Cup</t>
  </si>
  <si>
    <t>TG16SSC</t>
  </si>
  <si>
    <t xml:space="preserve">Can Cooler </t>
  </si>
  <si>
    <t>KZ98409-SCEBS</t>
  </si>
  <si>
    <t>Pulpboard Coaster</t>
  </si>
  <si>
    <t>CO-001RPM</t>
  </si>
  <si>
    <t>Category 4: Awards Including but not limited to: Plaques and trophies, challenge coins and lapel pins, medals, crystal awards, framed certificates etc.</t>
  </si>
  <si>
    <t xml:space="preserve">Category 4 Item </t>
  </si>
  <si>
    <t>Plaques</t>
  </si>
  <si>
    <t>Marbleized Wood Plaque - 8"</t>
  </si>
  <si>
    <t>Material: Wood, Marble design, Beveled edges, Vertical or horizontal hanging options, Gift box with protective packaging, Size: 8 inches H x 6 inches W x 3/4 inches D</t>
  </si>
  <si>
    <t>150306-8</t>
  </si>
  <si>
    <t>Trophies</t>
  </si>
  <si>
    <t>Triumphant Acrylic Award - 4"</t>
  </si>
  <si>
    <t>Material: Acrylic, Curved, crescent shape, Protective packaging, Size: 4 inches H x 5 15/16 inches W x 1/4 inches D</t>
  </si>
  <si>
    <t>146012-4</t>
  </si>
  <si>
    <t>Challenge Coins</t>
  </si>
  <si>
    <t>Challenge Coin</t>
  </si>
  <si>
    <t>Material: Metal with laminated vinyl front, Star details on edge of one side, Rope details on edge of other side, Size: 1 3/4 inches Diameter x 1/8 inches Thick</t>
  </si>
  <si>
    <t>Lapel Pins</t>
  </si>
  <si>
    <t>Value Lapel Pin - Badge</t>
  </si>
  <si>
    <t>Material: Metal with laminated vinyl front, Military clutch attachment, Size: 1 1/8 inches H x 1 inch W</t>
  </si>
  <si>
    <t>127002-BA</t>
  </si>
  <si>
    <t>Medal</t>
  </si>
  <si>
    <t>2-inch Econo Medal with Ribbon - Scallop Edge</t>
  </si>
  <si>
    <t>Material: Metal with antique finish, Red, white and blue ribbon with clip attachment, Medal size: 2 inch Dia</t>
  </si>
  <si>
    <t>127297-SE</t>
  </si>
  <si>
    <t>Crystal Award</t>
  </si>
  <si>
    <t>Dome Crystal Paperweight</t>
  </si>
  <si>
    <t>Material: Crystal, Dome shaped, Individually gift-boxed, Size: 2 1/2 inches H x 3 1/2 inches Dia</t>
  </si>
  <si>
    <t>Framed Certificate</t>
  </si>
  <si>
    <t>Wrapped Edge Certificate Frame - 8" x 10"</t>
  </si>
  <si>
    <t>Material: Chipboard, Gold foil border, Acetate protectors included, not inserted, Holds one 8 inches x 10 inches vertical or horizontal certificate, Suspension hooks and easels on back, Size: 10 inches H x 12 inches W</t>
  </si>
  <si>
    <t>119362-810</t>
  </si>
  <si>
    <t xml:space="preserve">Total Evaluated Amount for Category  4 Awards  </t>
  </si>
  <si>
    <t>Category 4</t>
  </si>
  <si>
    <t>Awards</t>
  </si>
  <si>
    <t>Up to 10</t>
  </si>
  <si>
    <t>11 - 20</t>
  </si>
  <si>
    <t>21- 30</t>
  </si>
  <si>
    <t>31 - 40</t>
  </si>
  <si>
    <t xml:space="preserve">41 - 50 </t>
  </si>
  <si>
    <t>51 +</t>
  </si>
  <si>
    <t xml:space="preserve">Evaluated Amount                                              Enter as a unit price in SCEIS </t>
  </si>
  <si>
    <t>9912-MD</t>
  </si>
  <si>
    <t>Acrylic Award</t>
  </si>
  <si>
    <t>AWARD AWD288X</t>
  </si>
  <si>
    <t>CCR-02</t>
  </si>
  <si>
    <t>Lapel Pin Badge</t>
  </si>
  <si>
    <t>ASPIN-SE-WH</t>
  </si>
  <si>
    <t>Medals / Ribbon</t>
  </si>
  <si>
    <t>TPVL871A</t>
  </si>
  <si>
    <t>Crystal Paperweight</t>
  </si>
  <si>
    <t xml:space="preserve">PWT33X </t>
  </si>
  <si>
    <t>Certificate Frame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</si>
</sst>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6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6"/>
      <color rgb="FFFF0000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1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2" fillId="3" borderId="5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6" xfId="0" applyBorder="1" applyAlignment="1">
      <alignment wrapText="1"/>
    </xf>
    <xf numFmtId="0" fontId="0" fillId="4" borderId="6" xfId="0" applyFill="1" applyBorder="1" applyAlignment="1">
      <alignment horizontal="center" wrapText="1"/>
    </xf>
    <xf numFmtId="0" fontId="0" fillId="5" borderId="6" xfId="0" applyFill="1" applyBorder="1" applyAlignment="1">
      <alignment horizontal="center" wrapText="1"/>
    </xf>
    <xf numFmtId="0" fontId="0" fillId="6" borderId="6" xfId="0" applyFill="1" applyBorder="1" applyAlignment="1" applyProtection="1">
      <alignment horizontal="center"/>
      <protection locked="0"/>
    </xf>
    <xf numFmtId="44" fontId="0" fillId="7" borderId="6" xfId="0" applyNumberFormat="1" applyFill="1" applyBorder="1" applyAlignment="1">
      <alignment horizontal="center"/>
    </xf>
    <xf numFmtId="0" fontId="4" fillId="6" borderId="5" xfId="0" applyFont="1" applyFill="1" applyBorder="1" applyAlignment="1">
      <alignment horizontal="right" wrapText="1"/>
    </xf>
    <xf numFmtId="44" fontId="2" fillId="7" borderId="0" xfId="0" applyNumberFormat="1" applyFont="1" applyFill="1" applyAlignment="1">
      <alignment horizontal="center" wrapText="1"/>
    </xf>
    <xf numFmtId="0" fontId="2" fillId="8" borderId="6" xfId="0" applyFont="1" applyFill="1" applyBorder="1"/>
    <xf numFmtId="0" fontId="2" fillId="8" borderId="6" xfId="0" applyFont="1" applyFill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/>
    <xf numFmtId="0" fontId="2" fillId="7" borderId="6" xfId="0" applyFont="1" applyFill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9" fontId="0" fillId="6" borderId="6" xfId="0" applyNumberFormat="1" applyFill="1" applyBorder="1" applyAlignment="1" applyProtection="1">
      <alignment horizontal="center"/>
      <protection locked="0"/>
    </xf>
    <xf numFmtId="0" fontId="5" fillId="6" borderId="9" xfId="0" applyFont="1" applyFill="1" applyBorder="1" applyAlignment="1">
      <alignment horizontal="center" wrapText="1"/>
    </xf>
    <xf numFmtId="0" fontId="5" fillId="6" borderId="0" xfId="0" applyFont="1" applyFill="1" applyAlignment="1">
      <alignment horizontal="center" wrapText="1"/>
    </xf>
    <xf numFmtId="0" fontId="2" fillId="0" borderId="6" xfId="0" applyFont="1" applyBorder="1" applyAlignment="1">
      <alignment wrapText="1"/>
    </xf>
    <xf numFmtId="43" fontId="0" fillId="9" borderId="6" xfId="0" applyNumberFormat="1" applyFill="1" applyBorder="1" applyAlignment="1">
      <alignment horizontal="center" vertical="center"/>
    </xf>
    <xf numFmtId="44" fontId="1" fillId="6" borderId="9" xfId="0" applyNumberFormat="1" applyFont="1" applyFill="1" applyBorder="1"/>
    <xf numFmtId="0" fontId="1" fillId="6" borderId="0" xfId="0" applyFont="1" applyFill="1"/>
    <xf numFmtId="0" fontId="2" fillId="0" borderId="1" xfId="0" applyFont="1" applyBorder="1" applyAlignment="1">
      <alignment horizontal="center"/>
    </xf>
    <xf numFmtId="0" fontId="2" fillId="10" borderId="6" xfId="0" applyFont="1" applyFill="1" applyBorder="1" applyProtection="1">
      <protection locked="0"/>
    </xf>
    <xf numFmtId="0" fontId="2" fillId="8" borderId="0" xfId="0" applyFont="1" applyFill="1" applyAlignment="1">
      <alignment horizontal="left"/>
    </xf>
    <xf numFmtId="0" fontId="0" fillId="0" borderId="6" xfId="0" applyBorder="1" applyProtection="1">
      <protection locked="0"/>
    </xf>
    <xf numFmtId="0" fontId="0" fillId="0" borderId="6" xfId="0" applyBorder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2" fillId="3" borderId="0" xfId="0" applyFont="1" applyFill="1" applyAlignment="1">
      <alignment horizontal="center" vertical="center" wrapText="1"/>
    </xf>
    <xf numFmtId="0" fontId="4" fillId="6" borderId="0" xfId="0" applyFont="1" applyFill="1" applyAlignment="1">
      <alignment horizontal="right" wrapText="1"/>
    </xf>
    <xf numFmtId="49" fontId="2" fillId="7" borderId="6" xfId="0" applyNumberFormat="1" applyFont="1" applyFill="1" applyBorder="1" applyAlignment="1">
      <alignment horizontal="center"/>
    </xf>
    <xf numFmtId="0" fontId="0" fillId="9" borderId="2" xfId="0" applyFill="1" applyBorder="1" applyAlignment="1">
      <alignment horizontal="center"/>
    </xf>
    <xf numFmtId="44" fontId="0" fillId="6" borderId="9" xfId="0" applyNumberFormat="1" applyFill="1" applyBorder="1" applyAlignment="1">
      <alignment horizontal="center"/>
    </xf>
    <xf numFmtId="0" fontId="0" fillId="6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B3860-5B3B-438E-A338-051F25953611}">
  <dimension ref="A1:P48"/>
  <sheetViews>
    <sheetView topLeftCell="A19" zoomScaleNormal="100" workbookViewId="0">
      <selection activeCell="A27" sqref="A27:XFD27"/>
    </sheetView>
  </sheetViews>
  <sheetFormatPr defaultRowHeight="15" x14ac:dyDescent="0.25"/>
  <cols>
    <col min="1" max="1" width="6.7109375" customWidth="1"/>
    <col min="2" max="2" width="14.85546875" customWidth="1"/>
    <col min="3" max="3" width="20.5703125" customWidth="1"/>
    <col min="4" max="4" width="29.140625" customWidth="1"/>
    <col min="5" max="5" width="19.140625" style="8" customWidth="1"/>
    <col min="6" max="7" width="11.5703125" style="8" customWidth="1"/>
    <col min="8" max="8" width="19.7109375" style="8" customWidth="1"/>
    <col min="9" max="9" width="11.5703125" style="8" customWidth="1"/>
    <col min="10" max="10" width="12.28515625" customWidth="1"/>
    <col min="11" max="11" width="13.28515625" customWidth="1"/>
    <col min="12" max="12" width="14" customWidth="1"/>
    <col min="14" max="14" width="6.5703125" customWidth="1"/>
    <col min="15" max="15" width="7.140625" customWidth="1"/>
    <col min="16" max="16" width="19.85546875" customWidth="1"/>
  </cols>
  <sheetData>
    <row r="1" spans="1:9" ht="27.75" customHeight="1" x14ac:dyDescent="0.3">
      <c r="C1" s="1" t="s">
        <v>0</v>
      </c>
      <c r="D1" s="1"/>
      <c r="E1" s="1"/>
      <c r="F1" s="1"/>
      <c r="G1" s="1"/>
      <c r="H1" s="1"/>
      <c r="I1" s="1"/>
    </row>
    <row r="2" spans="1:9" ht="25.5" customHeight="1" x14ac:dyDescent="0.25">
      <c r="C2" s="2" t="s">
        <v>1</v>
      </c>
      <c r="D2" s="3"/>
      <c r="E2" s="3"/>
      <c r="F2" s="3"/>
      <c r="G2" s="3"/>
      <c r="H2" s="3"/>
      <c r="I2" s="4"/>
    </row>
    <row r="3" spans="1:9" ht="24.75" customHeight="1" x14ac:dyDescent="0.25">
      <c r="C3" s="2" t="s">
        <v>2</v>
      </c>
      <c r="D3" s="3"/>
      <c r="E3" s="3"/>
      <c r="F3" s="3"/>
      <c r="G3" s="3"/>
      <c r="H3" s="3"/>
      <c r="I3" s="4"/>
    </row>
    <row r="4" spans="1:9" ht="48" customHeight="1" x14ac:dyDescent="0.25">
      <c r="C4" s="5" t="s">
        <v>3</v>
      </c>
      <c r="D4" s="5"/>
      <c r="E4" s="5"/>
      <c r="F4" s="5"/>
      <c r="G4" s="5"/>
      <c r="H4" s="5"/>
      <c r="I4" s="5"/>
    </row>
    <row r="7" spans="1:9" ht="30" x14ac:dyDescent="0.25">
      <c r="B7" s="6" t="s">
        <v>4</v>
      </c>
      <c r="C7" s="7" t="s">
        <v>5</v>
      </c>
      <c r="D7" s="7" t="s">
        <v>6</v>
      </c>
      <c r="E7" s="6" t="s">
        <v>7</v>
      </c>
      <c r="F7" s="7" t="s">
        <v>8</v>
      </c>
      <c r="G7" s="7" t="s">
        <v>9</v>
      </c>
      <c r="H7" s="7" t="s">
        <v>10</v>
      </c>
    </row>
    <row r="8" spans="1:9" ht="75" x14ac:dyDescent="0.25">
      <c r="A8">
        <v>1</v>
      </c>
      <c r="B8" s="9" t="s">
        <v>11</v>
      </c>
      <c r="C8" s="9" t="s">
        <v>12</v>
      </c>
      <c r="D8" s="9" t="s">
        <v>13</v>
      </c>
      <c r="E8" s="10" t="s">
        <v>14</v>
      </c>
      <c r="F8" s="11">
        <v>75</v>
      </c>
      <c r="G8" s="12">
        <v>5.26</v>
      </c>
      <c r="H8" s="13">
        <f>G8*F8</f>
        <v>394.5</v>
      </c>
    </row>
    <row r="9" spans="1:9" ht="87" customHeight="1" x14ac:dyDescent="0.25">
      <c r="A9">
        <v>2</v>
      </c>
      <c r="B9" s="9" t="s">
        <v>15</v>
      </c>
      <c r="C9" s="9" t="s">
        <v>16</v>
      </c>
      <c r="D9" s="9" t="s">
        <v>17</v>
      </c>
      <c r="E9" s="10" t="s">
        <v>18</v>
      </c>
      <c r="F9" s="11">
        <v>500</v>
      </c>
      <c r="G9" s="12">
        <v>1.99</v>
      </c>
      <c r="H9" s="13">
        <f t="shared" ref="H9:H18" si="0">G9*F9</f>
        <v>995</v>
      </c>
    </row>
    <row r="10" spans="1:9" ht="75" x14ac:dyDescent="0.25">
      <c r="A10">
        <v>3</v>
      </c>
      <c r="B10" s="9" t="s">
        <v>19</v>
      </c>
      <c r="C10" s="9" t="s">
        <v>20</v>
      </c>
      <c r="D10" s="9" t="s">
        <v>21</v>
      </c>
      <c r="E10" s="10" t="s">
        <v>22</v>
      </c>
      <c r="F10" s="11">
        <v>150</v>
      </c>
      <c r="G10" s="12">
        <v>1.7</v>
      </c>
      <c r="H10" s="13">
        <f t="shared" si="0"/>
        <v>255</v>
      </c>
    </row>
    <row r="11" spans="1:9" ht="75" x14ac:dyDescent="0.25">
      <c r="A11">
        <v>4</v>
      </c>
      <c r="B11" s="9" t="s">
        <v>23</v>
      </c>
      <c r="C11" s="9" t="s">
        <v>24</v>
      </c>
      <c r="D11" s="9" t="s">
        <v>25</v>
      </c>
      <c r="E11" s="10">
        <v>166454</v>
      </c>
      <c r="F11" s="11">
        <v>50</v>
      </c>
      <c r="G11" s="12">
        <v>7.75</v>
      </c>
      <c r="H11" s="13">
        <f t="shared" si="0"/>
        <v>387.5</v>
      </c>
    </row>
    <row r="12" spans="1:9" ht="60" x14ac:dyDescent="0.25">
      <c r="A12">
        <v>5</v>
      </c>
      <c r="B12" s="9" t="s">
        <v>26</v>
      </c>
      <c r="C12" s="9" t="s">
        <v>27</v>
      </c>
      <c r="D12" s="9" t="s">
        <v>28</v>
      </c>
      <c r="E12" s="10">
        <v>118056</v>
      </c>
      <c r="F12" s="11">
        <v>200</v>
      </c>
      <c r="G12" s="12">
        <v>1.72</v>
      </c>
      <c r="H12" s="13">
        <f t="shared" si="0"/>
        <v>344</v>
      </c>
    </row>
    <row r="13" spans="1:9" ht="75" x14ac:dyDescent="0.25">
      <c r="A13">
        <v>6</v>
      </c>
      <c r="B13" s="9" t="s">
        <v>29</v>
      </c>
      <c r="C13" s="9" t="s">
        <v>30</v>
      </c>
      <c r="D13" s="9" t="s">
        <v>31</v>
      </c>
      <c r="E13" s="10" t="s">
        <v>32</v>
      </c>
      <c r="F13" s="11">
        <v>100</v>
      </c>
      <c r="G13" s="12">
        <v>5.05</v>
      </c>
      <c r="H13" s="13">
        <f t="shared" si="0"/>
        <v>505</v>
      </c>
    </row>
    <row r="14" spans="1:9" ht="51.75" customHeight="1" x14ac:dyDescent="0.25">
      <c r="A14">
        <v>7</v>
      </c>
      <c r="B14" s="9" t="s">
        <v>33</v>
      </c>
      <c r="C14" s="9" t="s">
        <v>34</v>
      </c>
      <c r="D14" s="9" t="s">
        <v>35</v>
      </c>
      <c r="E14" s="10" t="s">
        <v>36</v>
      </c>
      <c r="F14" s="11">
        <v>1000</v>
      </c>
      <c r="G14" s="12">
        <v>0.57999999999999996</v>
      </c>
      <c r="H14" s="13">
        <f t="shared" si="0"/>
        <v>580</v>
      </c>
    </row>
    <row r="15" spans="1:9" ht="30" x14ac:dyDescent="0.25">
      <c r="A15">
        <v>8</v>
      </c>
      <c r="B15" s="9" t="s">
        <v>37</v>
      </c>
      <c r="C15" s="9" t="s">
        <v>38</v>
      </c>
      <c r="D15" s="9" t="s">
        <v>39</v>
      </c>
      <c r="E15" s="10">
        <v>111699</v>
      </c>
      <c r="F15" s="11">
        <v>360</v>
      </c>
      <c r="G15" s="12">
        <v>1.47</v>
      </c>
      <c r="H15" s="13">
        <f t="shared" si="0"/>
        <v>529.20000000000005</v>
      </c>
    </row>
    <row r="16" spans="1:9" ht="30" x14ac:dyDescent="0.25">
      <c r="A16">
        <v>9</v>
      </c>
      <c r="B16" s="9" t="s">
        <v>40</v>
      </c>
      <c r="C16" s="9" t="s">
        <v>41</v>
      </c>
      <c r="D16" s="9" t="s">
        <v>42</v>
      </c>
      <c r="E16" s="10" t="s">
        <v>43</v>
      </c>
      <c r="F16" s="11">
        <v>250</v>
      </c>
      <c r="G16" s="12">
        <v>0.95</v>
      </c>
      <c r="H16" s="13">
        <f t="shared" si="0"/>
        <v>237.5</v>
      </c>
    </row>
    <row r="17" spans="1:16" ht="75" x14ac:dyDescent="0.25">
      <c r="A17">
        <v>11</v>
      </c>
      <c r="B17" s="9" t="s">
        <v>44</v>
      </c>
      <c r="C17" s="9" t="s">
        <v>45</v>
      </c>
      <c r="D17" s="9" t="s">
        <v>46</v>
      </c>
      <c r="E17" s="10">
        <v>8578</v>
      </c>
      <c r="F17" s="11">
        <v>250</v>
      </c>
      <c r="G17" s="12">
        <v>0.68</v>
      </c>
      <c r="H17" s="13">
        <f t="shared" si="0"/>
        <v>170</v>
      </c>
    </row>
    <row r="18" spans="1:16" ht="45" x14ac:dyDescent="0.25">
      <c r="A18">
        <v>12</v>
      </c>
      <c r="B18" s="9" t="s">
        <v>47</v>
      </c>
      <c r="C18" s="9" t="s">
        <v>48</v>
      </c>
      <c r="D18" s="9" t="s">
        <v>49</v>
      </c>
      <c r="E18" s="10" t="s">
        <v>50</v>
      </c>
      <c r="F18" s="11">
        <v>500</v>
      </c>
      <c r="G18" s="12">
        <v>0.28999999999999998</v>
      </c>
      <c r="H18" s="13">
        <f t="shared" si="0"/>
        <v>145</v>
      </c>
    </row>
    <row r="19" spans="1:16" ht="21" x14ac:dyDescent="0.35">
      <c r="C19" s="14" t="s">
        <v>51</v>
      </c>
      <c r="D19" s="14"/>
      <c r="E19" s="14"/>
      <c r="F19" s="14"/>
      <c r="G19" s="14"/>
      <c r="H19" s="15">
        <f>SUM(H8:H18)</f>
        <v>4542.7</v>
      </c>
    </row>
    <row r="23" spans="1:16" x14ac:dyDescent="0.25">
      <c r="C23" s="16" t="s">
        <v>52</v>
      </c>
      <c r="D23" s="16" t="s">
        <v>53</v>
      </c>
      <c r="E23" s="17" t="s">
        <v>54</v>
      </c>
      <c r="F23" s="17" t="s">
        <v>54</v>
      </c>
      <c r="G23" s="17" t="s">
        <v>54</v>
      </c>
      <c r="H23" s="17" t="s">
        <v>54</v>
      </c>
      <c r="I23" s="17" t="s">
        <v>54</v>
      </c>
      <c r="J23" s="17" t="s">
        <v>54</v>
      </c>
      <c r="K23" s="17" t="s">
        <v>54</v>
      </c>
      <c r="L23" s="17" t="s">
        <v>54</v>
      </c>
    </row>
    <row r="24" spans="1:16" x14ac:dyDescent="0.25">
      <c r="C24" s="18" t="s">
        <v>55</v>
      </c>
      <c r="D24" s="19" t="s">
        <v>56</v>
      </c>
      <c r="E24" s="20" t="s">
        <v>57</v>
      </c>
      <c r="F24" s="20" t="s">
        <v>58</v>
      </c>
      <c r="G24" s="20" t="s">
        <v>59</v>
      </c>
      <c r="H24" s="20" t="s">
        <v>60</v>
      </c>
      <c r="I24" s="20" t="s">
        <v>61</v>
      </c>
      <c r="J24" s="20" t="s">
        <v>62</v>
      </c>
      <c r="K24" s="20" t="s">
        <v>63</v>
      </c>
      <c r="L24" s="20" t="s">
        <v>64</v>
      </c>
    </row>
    <row r="25" spans="1:16" ht="39.75" customHeight="1" x14ac:dyDescent="0.25">
      <c r="C25" s="21"/>
      <c r="D25" s="19" t="s">
        <v>65</v>
      </c>
      <c r="E25" s="22">
        <v>0.1</v>
      </c>
      <c r="F25" s="22">
        <v>0.1</v>
      </c>
      <c r="G25" s="22">
        <v>0.15</v>
      </c>
      <c r="H25" s="22">
        <v>0.15</v>
      </c>
      <c r="I25" s="22">
        <v>0.2</v>
      </c>
      <c r="J25" s="22">
        <v>0.2</v>
      </c>
      <c r="K25" s="22">
        <v>0.25</v>
      </c>
      <c r="L25" s="22">
        <v>0.25</v>
      </c>
      <c r="M25" s="23" t="s">
        <v>66</v>
      </c>
      <c r="N25" s="24"/>
      <c r="O25" s="24"/>
      <c r="P25" s="24"/>
    </row>
    <row r="26" spans="1:16" ht="57" customHeight="1" x14ac:dyDescent="0.25">
      <c r="C26" s="21"/>
      <c r="D26" s="25" t="s">
        <v>67</v>
      </c>
      <c r="E26" s="26">
        <f>15000*(1-E25)</f>
        <v>13500</v>
      </c>
      <c r="F26" s="26">
        <f t="shared" ref="F26:L26" si="1">15000*(1-F25)</f>
        <v>13500</v>
      </c>
      <c r="G26" s="26">
        <f t="shared" si="1"/>
        <v>12750</v>
      </c>
      <c r="H26" s="26">
        <f t="shared" si="1"/>
        <v>12750</v>
      </c>
      <c r="I26" s="26">
        <f t="shared" si="1"/>
        <v>12000</v>
      </c>
      <c r="J26" s="26">
        <f t="shared" si="1"/>
        <v>12000</v>
      </c>
      <c r="K26" s="26">
        <f t="shared" si="1"/>
        <v>11250</v>
      </c>
      <c r="L26" s="26">
        <f t="shared" si="1"/>
        <v>11250</v>
      </c>
      <c r="M26" s="27" cm="1">
        <f t="array" ref="M26">SUM(E26:L26+H19)</f>
        <v>135341.6</v>
      </c>
      <c r="N26" s="28"/>
      <c r="O26" s="28"/>
      <c r="P26" s="28"/>
    </row>
    <row r="29" spans="1:16" x14ac:dyDescent="0.25">
      <c r="C29" s="29" t="s">
        <v>68</v>
      </c>
      <c r="D29" s="29"/>
    </row>
    <row r="30" spans="1:16" ht="30" customHeight="1" x14ac:dyDescent="0.25">
      <c r="C30" s="19" t="s">
        <v>69</v>
      </c>
      <c r="D30" s="30">
        <v>40</v>
      </c>
    </row>
    <row r="31" spans="1:16" ht="29.25" customHeight="1" x14ac:dyDescent="0.25">
      <c r="C31" s="19" t="s">
        <v>70</v>
      </c>
      <c r="D31" s="30" t="s">
        <v>71</v>
      </c>
    </row>
    <row r="32" spans="1:16" s="8" customFormat="1" ht="22.5" customHeight="1" x14ac:dyDescent="0.25">
      <c r="A32"/>
      <c r="B32"/>
      <c r="C32" s="19" t="s">
        <v>72</v>
      </c>
      <c r="D32" s="30">
        <v>25</v>
      </c>
      <c r="J32"/>
      <c r="K32"/>
      <c r="L32"/>
      <c r="M32"/>
      <c r="N32"/>
      <c r="O32"/>
      <c r="P32"/>
    </row>
    <row r="33" spans="1:16" s="8" customFormat="1" ht="24.75" customHeight="1" x14ac:dyDescent="0.25">
      <c r="A33"/>
      <c r="B33"/>
      <c r="C33" s="19" t="s">
        <v>73</v>
      </c>
      <c r="D33" s="30" t="s">
        <v>74</v>
      </c>
      <c r="J33"/>
      <c r="K33"/>
      <c r="L33"/>
      <c r="M33"/>
      <c r="N33"/>
      <c r="O33"/>
      <c r="P33"/>
    </row>
    <row r="34" spans="1:16" s="8" customFormat="1" ht="26.25" customHeight="1" x14ac:dyDescent="0.25">
      <c r="A34"/>
      <c r="B34"/>
      <c r="C34" s="19" t="s">
        <v>75</v>
      </c>
      <c r="D34" s="30">
        <v>50</v>
      </c>
      <c r="J34"/>
      <c r="K34"/>
      <c r="L34"/>
      <c r="M34"/>
      <c r="N34"/>
      <c r="O34"/>
      <c r="P34"/>
    </row>
    <row r="36" spans="1:16" s="8" customFormat="1" x14ac:dyDescent="0.25">
      <c r="A36"/>
      <c r="B36" s="31" t="s">
        <v>76</v>
      </c>
      <c r="C36" s="31"/>
      <c r="D36" s="31"/>
      <c r="E36" s="31"/>
      <c r="F36" s="31"/>
      <c r="J36"/>
      <c r="K36"/>
      <c r="L36"/>
      <c r="M36"/>
      <c r="N36"/>
      <c r="O36"/>
      <c r="P36"/>
    </row>
    <row r="37" spans="1:16" s="8" customFormat="1" x14ac:dyDescent="0.25">
      <c r="A37"/>
      <c r="B37" s="6" t="s">
        <v>77</v>
      </c>
      <c r="C37" s="7" t="s">
        <v>6</v>
      </c>
      <c r="D37" s="6" t="s">
        <v>7</v>
      </c>
      <c r="E37" s="7" t="s">
        <v>8</v>
      </c>
      <c r="F37" s="7" t="s">
        <v>9</v>
      </c>
      <c r="J37"/>
      <c r="K37"/>
      <c r="L37"/>
      <c r="M37"/>
      <c r="N37"/>
      <c r="O37"/>
      <c r="P37"/>
    </row>
    <row r="38" spans="1:16" s="8" customFormat="1" ht="37.5" customHeight="1" x14ac:dyDescent="0.25">
      <c r="A38"/>
      <c r="B38" s="32"/>
      <c r="C38" s="32" t="s">
        <v>78</v>
      </c>
      <c r="D38" s="32" t="s">
        <v>79</v>
      </c>
      <c r="E38" s="33">
        <v>75</v>
      </c>
      <c r="F38" s="33">
        <v>5.26</v>
      </c>
      <c r="J38"/>
      <c r="K38"/>
      <c r="L38"/>
      <c r="M38"/>
      <c r="N38"/>
      <c r="O38"/>
      <c r="P38"/>
    </row>
    <row r="39" spans="1:16" s="8" customFormat="1" ht="37.5" customHeight="1" x14ac:dyDescent="0.25">
      <c r="A39"/>
      <c r="B39" s="32"/>
      <c r="C39" s="32" t="s">
        <v>80</v>
      </c>
      <c r="D39" s="32" t="s">
        <v>81</v>
      </c>
      <c r="E39" s="33">
        <v>500</v>
      </c>
      <c r="F39" s="33">
        <v>1.99</v>
      </c>
      <c r="J39"/>
      <c r="K39"/>
      <c r="L39"/>
      <c r="M39"/>
      <c r="N39"/>
      <c r="O39"/>
      <c r="P39"/>
    </row>
    <row r="40" spans="1:16" s="8" customFormat="1" ht="37.5" customHeight="1" x14ac:dyDescent="0.25">
      <c r="A40"/>
      <c r="B40" s="32"/>
      <c r="C40" s="32" t="s">
        <v>82</v>
      </c>
      <c r="D40" s="32" t="s">
        <v>83</v>
      </c>
      <c r="E40" s="33">
        <v>150</v>
      </c>
      <c r="F40" s="33">
        <v>1.7</v>
      </c>
      <c r="J40"/>
      <c r="K40"/>
      <c r="L40"/>
      <c r="M40"/>
      <c r="N40"/>
      <c r="O40"/>
      <c r="P40"/>
    </row>
    <row r="41" spans="1:16" s="8" customFormat="1" ht="37.5" customHeight="1" x14ac:dyDescent="0.25">
      <c r="A41"/>
      <c r="B41" s="32"/>
      <c r="C41" s="32" t="s">
        <v>84</v>
      </c>
      <c r="D41" s="32" t="s">
        <v>85</v>
      </c>
      <c r="E41" s="33">
        <v>50</v>
      </c>
      <c r="F41" s="33">
        <v>7.75</v>
      </c>
      <c r="J41"/>
      <c r="K41"/>
      <c r="L41"/>
      <c r="M41"/>
      <c r="N41"/>
      <c r="O41"/>
      <c r="P41"/>
    </row>
    <row r="42" spans="1:16" s="8" customFormat="1" ht="37.5" customHeight="1" x14ac:dyDescent="0.25">
      <c r="A42"/>
      <c r="B42" s="32"/>
      <c r="C42" s="32" t="s">
        <v>86</v>
      </c>
      <c r="D42" s="32" t="s">
        <v>87</v>
      </c>
      <c r="E42" s="33">
        <v>200</v>
      </c>
      <c r="F42" s="33">
        <v>1.72</v>
      </c>
      <c r="J42"/>
      <c r="K42"/>
      <c r="L42"/>
      <c r="M42"/>
      <c r="N42"/>
      <c r="O42"/>
      <c r="P42"/>
    </row>
    <row r="43" spans="1:16" s="8" customFormat="1" ht="37.5" customHeight="1" x14ac:dyDescent="0.25">
      <c r="A43"/>
      <c r="B43" s="32"/>
      <c r="C43" s="32" t="s">
        <v>88</v>
      </c>
      <c r="D43" s="32" t="s">
        <v>89</v>
      </c>
      <c r="E43" s="33">
        <v>100</v>
      </c>
      <c r="F43" s="33">
        <v>5.05</v>
      </c>
      <c r="J43"/>
      <c r="K43"/>
      <c r="L43"/>
      <c r="M43"/>
      <c r="N43"/>
      <c r="O43"/>
      <c r="P43"/>
    </row>
    <row r="44" spans="1:16" s="8" customFormat="1" ht="37.5" customHeight="1" x14ac:dyDescent="0.25">
      <c r="A44"/>
      <c r="B44" s="32"/>
      <c r="C44" s="32" t="s">
        <v>90</v>
      </c>
      <c r="D44" s="32" t="s">
        <v>91</v>
      </c>
      <c r="E44" s="33">
        <v>1000</v>
      </c>
      <c r="F44" s="33">
        <v>0.57999999999999996</v>
      </c>
      <c r="J44"/>
      <c r="K44"/>
      <c r="L44"/>
      <c r="M44"/>
      <c r="N44"/>
      <c r="O44"/>
      <c r="P44"/>
    </row>
    <row r="45" spans="1:16" s="8" customFormat="1" ht="37.5" customHeight="1" x14ac:dyDescent="0.25">
      <c r="A45"/>
      <c r="B45" s="32"/>
      <c r="C45" s="32" t="s">
        <v>92</v>
      </c>
      <c r="D45" s="32" t="s">
        <v>93</v>
      </c>
      <c r="E45" s="33">
        <v>360</v>
      </c>
      <c r="F45" s="33">
        <v>1.47</v>
      </c>
      <c r="J45"/>
      <c r="K45"/>
      <c r="L45"/>
      <c r="M45"/>
      <c r="N45"/>
      <c r="O45"/>
      <c r="P45"/>
    </row>
    <row r="46" spans="1:16" s="8" customFormat="1" ht="37.5" customHeight="1" x14ac:dyDescent="0.25">
      <c r="A46"/>
      <c r="B46" s="32"/>
      <c r="C46" s="32" t="s">
        <v>94</v>
      </c>
      <c r="D46" s="32" t="s">
        <v>95</v>
      </c>
      <c r="E46" s="33">
        <v>250</v>
      </c>
      <c r="F46" s="33">
        <v>0.95</v>
      </c>
      <c r="J46"/>
      <c r="K46"/>
      <c r="L46"/>
      <c r="M46"/>
      <c r="N46"/>
      <c r="O46"/>
      <c r="P46"/>
    </row>
    <row r="47" spans="1:16" s="8" customFormat="1" ht="37.5" customHeight="1" x14ac:dyDescent="0.25">
      <c r="A47"/>
      <c r="B47" s="32"/>
      <c r="C47" s="32" t="s">
        <v>96</v>
      </c>
      <c r="D47" s="32" t="s">
        <v>97</v>
      </c>
      <c r="E47" s="33">
        <v>250</v>
      </c>
      <c r="F47" s="33">
        <v>0.68</v>
      </c>
      <c r="J47"/>
      <c r="K47"/>
      <c r="L47"/>
      <c r="M47"/>
      <c r="N47"/>
      <c r="O47"/>
      <c r="P47"/>
    </row>
    <row r="48" spans="1:16" s="8" customFormat="1" ht="37.5" customHeight="1" x14ac:dyDescent="0.25">
      <c r="A48"/>
      <c r="B48" s="32"/>
      <c r="C48" s="32" t="s">
        <v>98</v>
      </c>
      <c r="D48" s="32" t="s">
        <v>99</v>
      </c>
      <c r="E48" s="33">
        <v>500</v>
      </c>
      <c r="F48" s="33">
        <v>0.28999999999999998</v>
      </c>
      <c r="J48"/>
      <c r="K48"/>
      <c r="L48"/>
      <c r="M48"/>
      <c r="N48"/>
      <c r="O48"/>
      <c r="P48"/>
    </row>
  </sheetData>
  <mergeCells count="10">
    <mergeCell ref="M25:P25"/>
    <mergeCell ref="M26:P26"/>
    <mergeCell ref="C29:D29"/>
    <mergeCell ref="B36:F36"/>
    <mergeCell ref="C1:I1"/>
    <mergeCell ref="C2:I2"/>
    <mergeCell ref="C3:I3"/>
    <mergeCell ref="C4:I4"/>
    <mergeCell ref="C19:G19"/>
    <mergeCell ref="C24:C2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B2389-47AB-4014-87CF-E356CAFD9DB6}">
  <dimension ref="A1:N41"/>
  <sheetViews>
    <sheetView tabSelected="1" topLeftCell="A13" zoomScaleNormal="100" workbookViewId="0">
      <selection activeCell="G25" sqref="G25"/>
    </sheetView>
  </sheetViews>
  <sheetFormatPr defaultRowHeight="15" x14ac:dyDescent="0.25"/>
  <cols>
    <col min="1" max="1" width="5" customWidth="1"/>
    <col min="2" max="2" width="16.140625" customWidth="1"/>
    <col min="3" max="3" width="20.5703125" customWidth="1"/>
    <col min="4" max="4" width="29.140625" customWidth="1"/>
    <col min="5" max="5" width="17" style="8" customWidth="1"/>
    <col min="6" max="8" width="11.5703125" style="8" customWidth="1"/>
    <col min="9" max="9" width="14.7109375" style="8" customWidth="1"/>
    <col min="10" max="10" width="13.7109375" customWidth="1"/>
  </cols>
  <sheetData>
    <row r="1" spans="1:9" ht="27.75" customHeight="1" x14ac:dyDescent="0.3">
      <c r="C1" s="34" t="s">
        <v>0</v>
      </c>
      <c r="D1" s="34"/>
      <c r="E1" s="34"/>
      <c r="F1" s="34"/>
      <c r="G1" s="34"/>
      <c r="H1" s="34"/>
      <c r="I1" s="34"/>
    </row>
    <row r="2" spans="1:9" ht="25.5" customHeight="1" x14ac:dyDescent="0.25">
      <c r="C2" s="2" t="s">
        <v>1</v>
      </c>
      <c r="D2" s="3"/>
      <c r="E2" s="3"/>
      <c r="F2" s="3"/>
      <c r="G2" s="3"/>
      <c r="H2" s="3"/>
      <c r="I2" s="4"/>
    </row>
    <row r="3" spans="1:9" ht="24.75" customHeight="1" x14ac:dyDescent="0.25">
      <c r="C3" s="2" t="s">
        <v>2</v>
      </c>
      <c r="D3" s="3"/>
      <c r="E3" s="3"/>
      <c r="F3" s="3"/>
      <c r="G3" s="3"/>
      <c r="H3" s="3"/>
      <c r="I3" s="4"/>
    </row>
    <row r="4" spans="1:9" ht="48" customHeight="1" x14ac:dyDescent="0.25">
      <c r="C4" s="35" t="s">
        <v>100</v>
      </c>
      <c r="D4" s="35"/>
      <c r="E4" s="35"/>
      <c r="F4" s="35"/>
      <c r="G4" s="35"/>
      <c r="H4" s="35"/>
      <c r="I4" s="35"/>
    </row>
    <row r="7" spans="1:9" ht="30" x14ac:dyDescent="0.25">
      <c r="B7" s="6" t="s">
        <v>101</v>
      </c>
      <c r="C7" s="7" t="s">
        <v>5</v>
      </c>
      <c r="D7" s="7" t="s">
        <v>6</v>
      </c>
      <c r="E7" s="6" t="s">
        <v>7</v>
      </c>
      <c r="F7" s="7" t="s">
        <v>8</v>
      </c>
      <c r="G7" s="7" t="s">
        <v>9</v>
      </c>
      <c r="H7" s="7" t="s">
        <v>10</v>
      </c>
    </row>
    <row r="8" spans="1:9" ht="90" x14ac:dyDescent="0.25">
      <c r="A8">
        <v>1</v>
      </c>
      <c r="B8" s="9" t="s">
        <v>102</v>
      </c>
      <c r="C8" s="9" t="s">
        <v>103</v>
      </c>
      <c r="D8" s="9" t="s">
        <v>104</v>
      </c>
      <c r="E8" s="10" t="s">
        <v>105</v>
      </c>
      <c r="F8" s="11">
        <v>50</v>
      </c>
      <c r="G8" s="12">
        <v>33</v>
      </c>
      <c r="H8" s="13">
        <f>F8*G8</f>
        <v>1650</v>
      </c>
    </row>
    <row r="9" spans="1:9" ht="60" x14ac:dyDescent="0.25">
      <c r="A9">
        <v>2</v>
      </c>
      <c r="B9" s="9" t="s">
        <v>106</v>
      </c>
      <c r="C9" s="9" t="s">
        <v>107</v>
      </c>
      <c r="D9" s="9" t="s">
        <v>108</v>
      </c>
      <c r="E9" s="10" t="s">
        <v>109</v>
      </c>
      <c r="F9" s="11">
        <v>15</v>
      </c>
      <c r="G9" s="12">
        <v>23.5</v>
      </c>
      <c r="H9" s="13">
        <f t="shared" ref="H9:H14" si="0">F9*G9</f>
        <v>352.5</v>
      </c>
    </row>
    <row r="10" spans="1:9" ht="90" x14ac:dyDescent="0.25">
      <c r="A10">
        <v>3</v>
      </c>
      <c r="B10" s="9" t="s">
        <v>110</v>
      </c>
      <c r="C10" s="9" t="s">
        <v>111</v>
      </c>
      <c r="D10" s="9" t="s">
        <v>112</v>
      </c>
      <c r="E10" s="10">
        <v>144691</v>
      </c>
      <c r="F10" s="11">
        <v>100</v>
      </c>
      <c r="G10" s="12">
        <v>8.9499999999999993</v>
      </c>
      <c r="H10" s="13">
        <f t="shared" si="0"/>
        <v>894.99999999999989</v>
      </c>
    </row>
    <row r="11" spans="1:9" ht="60" x14ac:dyDescent="0.25">
      <c r="A11">
        <v>4</v>
      </c>
      <c r="B11" s="9" t="s">
        <v>113</v>
      </c>
      <c r="C11" s="9" t="s">
        <v>114</v>
      </c>
      <c r="D11" s="9" t="s">
        <v>115</v>
      </c>
      <c r="E11" s="10" t="s">
        <v>116</v>
      </c>
      <c r="F11" s="11">
        <v>250</v>
      </c>
      <c r="G11" s="12">
        <v>1.84</v>
      </c>
      <c r="H11" s="13">
        <f t="shared" si="0"/>
        <v>460</v>
      </c>
    </row>
    <row r="12" spans="1:9" ht="60" x14ac:dyDescent="0.25">
      <c r="A12">
        <v>5</v>
      </c>
      <c r="B12" s="9" t="s">
        <v>117</v>
      </c>
      <c r="C12" s="9" t="s">
        <v>118</v>
      </c>
      <c r="D12" s="9" t="s">
        <v>119</v>
      </c>
      <c r="E12" s="10" t="s">
        <v>120</v>
      </c>
      <c r="F12" s="11">
        <v>1000</v>
      </c>
      <c r="G12" s="12">
        <v>0.92</v>
      </c>
      <c r="H12" s="13">
        <f t="shared" si="0"/>
        <v>920</v>
      </c>
    </row>
    <row r="13" spans="1:9" ht="60" x14ac:dyDescent="0.25">
      <c r="A13">
        <v>6</v>
      </c>
      <c r="B13" s="9" t="s">
        <v>121</v>
      </c>
      <c r="C13" s="9" t="s">
        <v>122</v>
      </c>
      <c r="D13" s="9" t="s">
        <v>123</v>
      </c>
      <c r="E13" s="10">
        <v>163526</v>
      </c>
      <c r="F13" s="11">
        <v>20</v>
      </c>
      <c r="G13" s="12">
        <v>29.85</v>
      </c>
      <c r="H13" s="13">
        <f t="shared" si="0"/>
        <v>597</v>
      </c>
    </row>
    <row r="14" spans="1:9" ht="120" x14ac:dyDescent="0.25">
      <c r="A14">
        <v>7</v>
      </c>
      <c r="B14" s="9" t="s">
        <v>124</v>
      </c>
      <c r="C14" s="9" t="s">
        <v>125</v>
      </c>
      <c r="D14" s="9" t="s">
        <v>126</v>
      </c>
      <c r="E14" s="10" t="s">
        <v>127</v>
      </c>
      <c r="F14" s="11">
        <v>150</v>
      </c>
      <c r="G14" s="12">
        <v>12.72</v>
      </c>
      <c r="H14" s="13">
        <f t="shared" si="0"/>
        <v>1908</v>
      </c>
    </row>
    <row r="15" spans="1:9" ht="21" x14ac:dyDescent="0.35">
      <c r="C15" s="36" t="s">
        <v>128</v>
      </c>
      <c r="D15" s="36"/>
      <c r="E15" s="36"/>
      <c r="F15" s="36"/>
      <c r="G15" s="36"/>
      <c r="H15" s="15">
        <f>SUM(H8:H14)</f>
        <v>6782.5</v>
      </c>
    </row>
    <row r="18" spans="3:14" x14ac:dyDescent="0.25">
      <c r="C18" s="16" t="s">
        <v>52</v>
      </c>
      <c r="D18" s="16" t="s">
        <v>53</v>
      </c>
      <c r="E18" s="17" t="s">
        <v>54</v>
      </c>
      <c r="F18" s="17" t="s">
        <v>54</v>
      </c>
      <c r="G18" s="17" t="s">
        <v>54</v>
      </c>
      <c r="H18" s="17" t="s">
        <v>54</v>
      </c>
      <c r="I18" s="17" t="s">
        <v>54</v>
      </c>
      <c r="J18" s="17" t="s">
        <v>54</v>
      </c>
    </row>
    <row r="19" spans="3:14" x14ac:dyDescent="0.25">
      <c r="C19" s="18" t="s">
        <v>129</v>
      </c>
      <c r="D19" s="19" t="s">
        <v>130</v>
      </c>
      <c r="E19" s="20" t="s">
        <v>131</v>
      </c>
      <c r="F19" s="37" t="s">
        <v>132</v>
      </c>
      <c r="G19" s="20" t="s">
        <v>133</v>
      </c>
      <c r="H19" s="20" t="s">
        <v>134</v>
      </c>
      <c r="I19" s="20" t="s">
        <v>135</v>
      </c>
      <c r="J19" s="20" t="s">
        <v>136</v>
      </c>
    </row>
    <row r="20" spans="3:14" ht="38.25" customHeight="1" x14ac:dyDescent="0.25">
      <c r="C20" s="21"/>
      <c r="D20" s="19" t="s">
        <v>65</v>
      </c>
      <c r="E20" s="22">
        <v>0.1</v>
      </c>
      <c r="F20" s="22">
        <v>0.1</v>
      </c>
      <c r="G20" s="22">
        <v>0.15</v>
      </c>
      <c r="H20" s="22">
        <v>0.15</v>
      </c>
      <c r="I20" s="22">
        <v>0.2</v>
      </c>
      <c r="J20" s="22">
        <v>0.2</v>
      </c>
      <c r="K20" s="23" t="s">
        <v>137</v>
      </c>
      <c r="L20" s="24"/>
      <c r="M20" s="24"/>
      <c r="N20" s="24"/>
    </row>
    <row r="21" spans="3:14" ht="68.25" customHeight="1" x14ac:dyDescent="0.25">
      <c r="C21" s="21"/>
      <c r="D21" s="25" t="s">
        <v>67</v>
      </c>
      <c r="E21" s="38">
        <f>15000*(1-E20)</f>
        <v>13500</v>
      </c>
      <c r="F21" s="38">
        <f t="shared" ref="F21:J21" si="1">15000*(1-F20)</f>
        <v>13500</v>
      </c>
      <c r="G21" s="38">
        <f t="shared" si="1"/>
        <v>12750</v>
      </c>
      <c r="H21" s="38">
        <f t="shared" si="1"/>
        <v>12750</v>
      </c>
      <c r="I21" s="38">
        <f t="shared" si="1"/>
        <v>12000</v>
      </c>
      <c r="J21" s="38">
        <f t="shared" si="1"/>
        <v>12000</v>
      </c>
      <c r="K21" s="39">
        <f>SUM(E21:J21)+H15</f>
        <v>83282.5</v>
      </c>
      <c r="L21" s="40"/>
      <c r="M21" s="40"/>
      <c r="N21" s="40"/>
    </row>
    <row r="24" spans="3:14" x14ac:dyDescent="0.25">
      <c r="C24" s="29" t="s">
        <v>68</v>
      </c>
      <c r="D24" s="29"/>
    </row>
    <row r="25" spans="3:14" ht="24" customHeight="1" x14ac:dyDescent="0.25">
      <c r="C25" s="19" t="s">
        <v>69</v>
      </c>
      <c r="D25" s="30">
        <v>40</v>
      </c>
    </row>
    <row r="26" spans="3:14" ht="24" customHeight="1" x14ac:dyDescent="0.25">
      <c r="C26" s="19" t="s">
        <v>70</v>
      </c>
      <c r="D26" s="30" t="s">
        <v>71</v>
      </c>
    </row>
    <row r="27" spans="3:14" ht="24" customHeight="1" x14ac:dyDescent="0.25">
      <c r="C27" s="19" t="s">
        <v>72</v>
      </c>
      <c r="D27" s="30">
        <v>25</v>
      </c>
    </row>
    <row r="28" spans="3:14" ht="24" customHeight="1" x14ac:dyDescent="0.25">
      <c r="C28" s="19" t="s">
        <v>73</v>
      </c>
      <c r="D28" s="30" t="s">
        <v>74</v>
      </c>
    </row>
    <row r="29" spans="3:14" ht="24" customHeight="1" x14ac:dyDescent="0.25">
      <c r="C29" s="19" t="s">
        <v>75</v>
      </c>
      <c r="D29" s="30">
        <v>50</v>
      </c>
    </row>
    <row r="33" spans="1:14" s="8" customFormat="1" x14ac:dyDescent="0.25">
      <c r="A33"/>
      <c r="B33" s="31" t="s">
        <v>76</v>
      </c>
      <c r="C33" s="31"/>
      <c r="D33" s="31"/>
      <c r="E33" s="31"/>
      <c r="F33" s="31"/>
      <c r="J33"/>
      <c r="K33"/>
      <c r="L33"/>
      <c r="M33"/>
      <c r="N33"/>
    </row>
    <row r="34" spans="1:14" s="8" customFormat="1" ht="30" x14ac:dyDescent="0.25">
      <c r="A34"/>
      <c r="B34" s="6" t="s">
        <v>77</v>
      </c>
      <c r="C34" s="7" t="s">
        <v>6</v>
      </c>
      <c r="D34" s="6" t="s">
        <v>7</v>
      </c>
      <c r="E34" s="7" t="s">
        <v>8</v>
      </c>
      <c r="F34" s="7" t="s">
        <v>9</v>
      </c>
      <c r="J34"/>
      <c r="K34"/>
      <c r="L34"/>
      <c r="M34"/>
      <c r="N34"/>
    </row>
    <row r="35" spans="1:14" s="8" customFormat="1" ht="45.75" customHeight="1" x14ac:dyDescent="0.25">
      <c r="A35"/>
      <c r="B35" s="32"/>
      <c r="C35" s="32" t="s">
        <v>102</v>
      </c>
      <c r="D35" s="33" t="s">
        <v>138</v>
      </c>
      <c r="E35" s="33">
        <v>50</v>
      </c>
      <c r="F35" s="33">
        <v>33</v>
      </c>
      <c r="J35"/>
      <c r="K35"/>
      <c r="L35"/>
      <c r="M35"/>
      <c r="N35"/>
    </row>
    <row r="36" spans="1:14" s="8" customFormat="1" ht="45.75" customHeight="1" x14ac:dyDescent="0.25">
      <c r="A36"/>
      <c r="B36" s="32"/>
      <c r="C36" s="32" t="s">
        <v>139</v>
      </c>
      <c r="D36" s="33" t="s">
        <v>140</v>
      </c>
      <c r="E36" s="33">
        <v>15</v>
      </c>
      <c r="F36" s="33">
        <v>23.5</v>
      </c>
      <c r="J36"/>
      <c r="K36"/>
      <c r="L36"/>
      <c r="M36"/>
      <c r="N36"/>
    </row>
    <row r="37" spans="1:14" s="8" customFormat="1" ht="45.75" customHeight="1" x14ac:dyDescent="0.25">
      <c r="A37"/>
      <c r="B37" s="32"/>
      <c r="C37" s="32" t="s">
        <v>110</v>
      </c>
      <c r="D37" s="33" t="s">
        <v>141</v>
      </c>
      <c r="E37" s="33">
        <v>100</v>
      </c>
      <c r="F37" s="33">
        <v>8.9499999999999993</v>
      </c>
      <c r="J37"/>
      <c r="K37"/>
      <c r="L37"/>
      <c r="M37"/>
      <c r="N37"/>
    </row>
    <row r="38" spans="1:14" s="8" customFormat="1" ht="45.75" customHeight="1" x14ac:dyDescent="0.25">
      <c r="A38"/>
      <c r="B38" s="32"/>
      <c r="C38" s="32" t="s">
        <v>142</v>
      </c>
      <c r="D38" s="33" t="s">
        <v>143</v>
      </c>
      <c r="E38" s="33">
        <v>250</v>
      </c>
      <c r="F38" s="33">
        <v>1.84</v>
      </c>
      <c r="J38"/>
      <c r="K38"/>
      <c r="L38"/>
      <c r="M38"/>
      <c r="N38"/>
    </row>
    <row r="39" spans="1:14" s="8" customFormat="1" ht="45.75" customHeight="1" x14ac:dyDescent="0.25">
      <c r="A39"/>
      <c r="B39" s="32"/>
      <c r="C39" s="32" t="s">
        <v>144</v>
      </c>
      <c r="D39" s="33" t="s">
        <v>145</v>
      </c>
      <c r="E39" s="33">
        <v>1000</v>
      </c>
      <c r="F39" s="33">
        <v>0.92</v>
      </c>
      <c r="J39"/>
      <c r="K39"/>
      <c r="L39"/>
      <c r="M39"/>
      <c r="N39"/>
    </row>
    <row r="40" spans="1:14" s="8" customFormat="1" ht="45.75" customHeight="1" x14ac:dyDescent="0.25">
      <c r="A40"/>
      <c r="B40" s="32"/>
      <c r="C40" s="32" t="s">
        <v>146</v>
      </c>
      <c r="D40" s="33" t="s">
        <v>147</v>
      </c>
      <c r="E40" s="33">
        <v>20</v>
      </c>
      <c r="F40" s="33">
        <v>29.85</v>
      </c>
      <c r="J40"/>
      <c r="K40"/>
      <c r="L40"/>
      <c r="M40"/>
      <c r="N40"/>
    </row>
    <row r="41" spans="1:14" s="8" customFormat="1" ht="45.75" customHeight="1" x14ac:dyDescent="0.25">
      <c r="A41"/>
      <c r="B41" s="32"/>
      <c r="C41" s="32" t="s">
        <v>148</v>
      </c>
      <c r="D41" s="33">
        <v>560</v>
      </c>
      <c r="E41" s="33">
        <v>150</v>
      </c>
      <c r="F41" s="33">
        <v>12.72</v>
      </c>
      <c r="J41"/>
      <c r="K41"/>
      <c r="L41"/>
      <c r="M41"/>
      <c r="N41"/>
    </row>
  </sheetData>
  <mergeCells count="10">
    <mergeCell ref="K20:N20"/>
    <mergeCell ref="K21:N21"/>
    <mergeCell ref="C24:D24"/>
    <mergeCell ref="B33:F33"/>
    <mergeCell ref="C1:I1"/>
    <mergeCell ref="C2:I2"/>
    <mergeCell ref="C3:I3"/>
    <mergeCell ref="C4:I4"/>
    <mergeCell ref="C15:G15"/>
    <mergeCell ref="C19:C21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Category 2 Beverage and Drinkwa</vt:lpstr>
      <vt:lpstr>Category 4 Awards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Davis, Portia</dc:creator>
  <cp:lastModifiedBy>Davis, Portia</cp:lastModifiedBy>
  <dcterms:created xsi:type="dcterms:W3CDTF">2026-08-21T19:36:52Z</dcterms:created>
  <dcterms:modified xsi:type="dcterms:W3CDTF">2026-08-21T19:40:56Z</dcterms:modified>
</cp:coreProperties>
</file>