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SFAMMO\State Term Contract\IT\Disaster Recovery Planning Software Solution\5400027138, STC for Disaster Recovery\2 Evaluation Docs\3 Solicitation Responses\ESI Acquisition Inc - Juvare\"/>
    </mc:Choice>
  </mc:AlternateContent>
  <xr:revisionPtr revIDLastSave="0" documentId="13_ncr:1_{82D46A67-AD38-4D75-8DDC-E2D559F39E7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R Software Solution" sheetId="1" r:id="rId1"/>
    <sheet name="DR Optional Servic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3" i="1"/>
  <c r="H10" i="1" l="1"/>
  <c r="H9" i="1"/>
  <c r="D3" i="1" l="1"/>
  <c r="H19" i="1" l="1"/>
  <c r="H20" i="1"/>
  <c r="H18" i="1"/>
  <c r="D16" i="1"/>
  <c r="E16" i="1" s="1"/>
  <c r="F16" i="1" s="1"/>
  <c r="G16" i="1" s="1"/>
  <c r="H11" i="1"/>
  <c r="H12" i="1"/>
  <c r="D13" i="4" l="1"/>
  <c r="G21" i="1" l="1"/>
  <c r="G23" i="1" s="1"/>
  <c r="F21" i="1"/>
  <c r="F23" i="1" s="1"/>
  <c r="E21" i="1"/>
  <c r="E23" i="1" s="1"/>
  <c r="D21" i="1"/>
  <c r="D23" i="1" s="1"/>
  <c r="C23" i="1"/>
  <c r="B20" i="1"/>
  <c r="H5" i="1"/>
  <c r="E3" i="1"/>
  <c r="F3" i="1" s="1"/>
  <c r="G3" i="1" s="1"/>
  <c r="H13" i="1" l="1"/>
  <c r="H21" i="1"/>
  <c r="H23" i="1" l="1"/>
</calcChain>
</file>

<file path=xl/sharedStrings.xml><?xml version="1.0" encoding="utf-8"?>
<sst xmlns="http://schemas.openxmlformats.org/spreadsheetml/2006/main" count="47" uniqueCount="40">
  <si>
    <t>Other (Specify)</t>
  </si>
  <si>
    <t>Total Cost</t>
  </si>
  <si>
    <t>Cost Component</t>
  </si>
  <si>
    <t>One Time Transition Costs</t>
  </si>
  <si>
    <t>Total</t>
  </si>
  <si>
    <t>End-user training</t>
  </si>
  <si>
    <t>Administrator training</t>
  </si>
  <si>
    <t>Annual support contract (if applicable)</t>
  </si>
  <si>
    <t>Annual rate card</t>
  </si>
  <si>
    <t>Additional licensing including maintenance</t>
  </si>
  <si>
    <t>Per User</t>
  </si>
  <si>
    <t>Hourly Rate</t>
  </si>
  <si>
    <t>Training</t>
  </si>
  <si>
    <t>Consulting</t>
  </si>
  <si>
    <t>Implementation</t>
  </si>
  <si>
    <t>Support</t>
  </si>
  <si>
    <t>Comment</t>
  </si>
  <si>
    <t xml:space="preserve">One-Time Costs </t>
  </si>
  <si>
    <t xml:space="preserve">Recurring Costs </t>
  </si>
  <si>
    <t>On-going Costs</t>
  </si>
  <si>
    <t>One Time Transition Costs - Fixed Fee</t>
  </si>
  <si>
    <t>Additional Ongoing Costs (If applicable)</t>
  </si>
  <si>
    <t>Implementation services</t>
  </si>
  <si>
    <t>Annual Pricing for 25 user SaaS licenses including maintenance.</t>
  </si>
  <si>
    <t>Annual pricing for additional user SaaS license including maintenance. 25 Users</t>
  </si>
  <si>
    <t>Support provided 24/7</t>
  </si>
  <si>
    <t>Other: Additional Message Credit Alert bundle (100,000)</t>
  </si>
  <si>
    <t>$4,200 for each 100,000 message credit bundle</t>
  </si>
  <si>
    <t>$1,580 for each 100,000 form submission bundle</t>
  </si>
  <si>
    <t>NA</t>
  </si>
  <si>
    <t>Included in year 1</t>
  </si>
  <si>
    <t xml:space="preserve">*Includes 80 hours toward migration efforts </t>
  </si>
  <si>
    <t>$6,200/25 user bundle additional purchased annually</t>
  </si>
  <si>
    <t>Other: Additional form submission bundle (100,000)</t>
  </si>
  <si>
    <t>*4 virtual Administrator training seats</t>
  </si>
  <si>
    <t xml:space="preserve">$1,500 per person for virtual Administrator training 
Additional virtual End user training available with scoping 
</t>
  </si>
  <si>
    <t>*Pricing is based on 25 users. Additional user bundles referenced in C18 are in addition to pricing outlined in row 5</t>
  </si>
  <si>
    <t>*Initial 25 end-user virtual training</t>
  </si>
  <si>
    <t>$6,200 per 25 user bundle annually, in addition to cost in cell C5</t>
  </si>
  <si>
    <t>*Note: Utilization of WebEOC is limited to the scope defined in this RFP. Any increased scope of usage requires written authorization from Juvare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</si>
</sst>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4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8" xfId="0" applyFont="1" applyFill="1" applyBorder="1" applyAlignment="1">
      <alignment horizontal="left" wrapText="1"/>
    </xf>
    <xf numFmtId="0" fontId="0" fillId="0" borderId="1" xfId="0" applyBorder="1"/>
    <xf numFmtId="0" fontId="0" fillId="3" borderId="10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0" borderId="9" xfId="0" applyBorder="1" applyAlignment="1">
      <alignment horizontal="left" wrapText="1"/>
    </xf>
    <xf numFmtId="0" fontId="0" fillId="0" borderId="9" xfId="0" applyBorder="1"/>
    <xf numFmtId="0" fontId="2" fillId="3" borderId="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wrapText="1"/>
    </xf>
    <xf numFmtId="0" fontId="0" fillId="5" borderId="0" xfId="0" applyFill="1"/>
    <xf numFmtId="0" fontId="2" fillId="3" borderId="11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5" fontId="0" fillId="5" borderId="1" xfId="0" applyNumberFormat="1" applyFill="1" applyBorder="1" applyAlignment="1">
      <alignment horizontal="center" wrapText="1"/>
    </xf>
    <xf numFmtId="165" fontId="0" fillId="5" borderId="8" xfId="0" applyNumberForma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3" borderId="15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0" borderId="17" xfId="0" applyBorder="1" applyAlignment="1">
      <alignment horizontal="left" vertical="top" wrapText="1"/>
    </xf>
    <xf numFmtId="164" fontId="0" fillId="4" borderId="18" xfId="1" applyNumberFormat="1" applyFont="1" applyFill="1" applyBorder="1" applyAlignment="1">
      <alignment vertical="top"/>
    </xf>
    <xf numFmtId="164" fontId="0" fillId="0" borderId="19" xfId="1" applyNumberFormat="1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44" fontId="0" fillId="0" borderId="0" xfId="1" applyFont="1" applyAlignment="1">
      <alignment vertical="top"/>
    </xf>
    <xf numFmtId="164" fontId="0" fillId="5" borderId="1" xfId="1" applyNumberFormat="1" applyFont="1" applyFill="1" applyBorder="1" applyAlignment="1">
      <alignment vertical="top"/>
    </xf>
    <xf numFmtId="164" fontId="0" fillId="0" borderId="22" xfId="1" applyNumberFormat="1" applyFont="1" applyBorder="1" applyAlignment="1">
      <alignment vertical="top"/>
    </xf>
    <xf numFmtId="164" fontId="0" fillId="4" borderId="1" xfId="1" applyNumberFormat="1" applyFont="1" applyFill="1" applyBorder="1" applyAlignment="1">
      <alignment vertical="top"/>
    </xf>
    <xf numFmtId="0" fontId="0" fillId="4" borderId="21" xfId="0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164" fontId="2" fillId="3" borderId="18" xfId="1" applyNumberFormat="1" applyFont="1" applyFill="1" applyBorder="1" applyAlignment="1">
      <alignment vertical="top"/>
    </xf>
    <xf numFmtId="164" fontId="2" fillId="3" borderId="19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164" fontId="0" fillId="3" borderId="3" xfId="1" applyNumberFormat="1" applyFont="1" applyFill="1" applyBorder="1" applyAlignment="1">
      <alignment vertical="top"/>
    </xf>
    <xf numFmtId="164" fontId="0" fillId="3" borderId="4" xfId="1" applyNumberFormat="1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0" fillId="4" borderId="1" xfId="1" applyNumberFormat="1" applyFont="1" applyFill="1" applyBorder="1" applyAlignment="1">
      <alignment vertical="top" wrapText="1"/>
    </xf>
    <xf numFmtId="164" fontId="0" fillId="0" borderId="1" xfId="1" applyNumberFormat="1" applyFont="1" applyBorder="1" applyAlignment="1">
      <alignment vertical="top"/>
    </xf>
    <xf numFmtId="0" fontId="0" fillId="4" borderId="1" xfId="0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vertical="top"/>
    </xf>
    <xf numFmtId="164" fontId="0" fillId="0" borderId="0" xfId="1" applyNumberFormat="1" applyFont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vertical="top"/>
    </xf>
    <xf numFmtId="0" fontId="0" fillId="0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8"/>
  <sheetViews>
    <sheetView topLeftCell="A10" zoomScale="90" zoomScaleNormal="90" workbookViewId="0">
      <selection activeCell="G34" sqref="G34"/>
    </sheetView>
  </sheetViews>
  <sheetFormatPr defaultColWidth="8.7109375" defaultRowHeight="15" x14ac:dyDescent="0.25"/>
  <cols>
    <col min="1" max="1" width="8.7109375" style="29"/>
    <col min="2" max="2" width="33.5703125" style="28" customWidth="1"/>
    <col min="3" max="3" width="29.28515625" style="29" bestFit="1" customWidth="1"/>
    <col min="4" max="8" width="10.7109375" style="29" customWidth="1"/>
    <col min="9" max="9" width="65.85546875" style="29" customWidth="1"/>
    <col min="10" max="10" width="45.85546875" style="29" customWidth="1"/>
    <col min="11" max="16384" width="8.7109375" style="29"/>
  </cols>
  <sheetData>
    <row r="2" spans="2:13" ht="15.75" thickBot="1" x14ac:dyDescent="0.3"/>
    <row r="3" spans="2:13" s="33" customFormat="1" x14ac:dyDescent="0.25">
      <c r="B3" s="30" t="s">
        <v>2</v>
      </c>
      <c r="C3" s="31">
        <v>2025</v>
      </c>
      <c r="D3" s="31">
        <f>C3+1</f>
        <v>2026</v>
      </c>
      <c r="E3" s="31">
        <f>D3+1</f>
        <v>2027</v>
      </c>
      <c r="F3" s="31">
        <f>E3+1</f>
        <v>2028</v>
      </c>
      <c r="G3" s="31">
        <f>F3+1</f>
        <v>2029</v>
      </c>
      <c r="H3" s="32" t="s">
        <v>4</v>
      </c>
    </row>
    <row r="4" spans="2:13" x14ac:dyDescent="0.25">
      <c r="B4" s="34" t="s">
        <v>19</v>
      </c>
      <c r="C4" s="35"/>
      <c r="D4" s="35"/>
      <c r="E4" s="35"/>
      <c r="F4" s="35"/>
      <c r="G4" s="35"/>
      <c r="H4" s="36"/>
    </row>
    <row r="5" spans="2:13" ht="30.75" thickBot="1" x14ac:dyDescent="0.3">
      <c r="B5" s="37" t="s">
        <v>23</v>
      </c>
      <c r="C5" s="38">
        <v>23858</v>
      </c>
      <c r="D5" s="38">
        <v>24925</v>
      </c>
      <c r="E5" s="38">
        <v>26047</v>
      </c>
      <c r="F5" s="38">
        <v>27224</v>
      </c>
      <c r="G5" s="38">
        <v>28460</v>
      </c>
      <c r="H5" s="39">
        <f>SUM(C5:G5)</f>
        <v>130514</v>
      </c>
      <c r="I5" s="62" t="s">
        <v>36</v>
      </c>
      <c r="M5" s="40"/>
    </row>
    <row r="6" spans="2:13" ht="15.75" thickBot="1" x14ac:dyDescent="0.3">
      <c r="B6" s="41"/>
      <c r="C6" s="41"/>
      <c r="D6" s="41"/>
      <c r="E6" s="41"/>
      <c r="F6" s="41"/>
      <c r="G6" s="41"/>
      <c r="H6" s="41"/>
      <c r="I6" s="42"/>
      <c r="M6" s="40"/>
    </row>
    <row r="7" spans="2:13" x14ac:dyDescent="0.25">
      <c r="B7" s="30" t="s">
        <v>2</v>
      </c>
      <c r="C7" s="31">
        <v>2025</v>
      </c>
      <c r="D7" s="31"/>
      <c r="E7" s="31"/>
      <c r="F7" s="31"/>
      <c r="G7" s="31"/>
      <c r="H7" s="31" t="s">
        <v>4</v>
      </c>
      <c r="M7" s="40"/>
    </row>
    <row r="8" spans="2:13" ht="30" x14ac:dyDescent="0.25">
      <c r="B8" s="34" t="s">
        <v>20</v>
      </c>
      <c r="C8" s="35"/>
      <c r="D8" s="35"/>
      <c r="E8" s="35"/>
      <c r="F8" s="35"/>
      <c r="G8" s="35"/>
      <c r="H8" s="36"/>
      <c r="M8" s="40"/>
    </row>
    <row r="9" spans="2:13" x14ac:dyDescent="0.25">
      <c r="B9" s="43" t="s">
        <v>22</v>
      </c>
      <c r="C9" s="44">
        <v>24600</v>
      </c>
      <c r="D9" s="45"/>
      <c r="E9" s="45"/>
      <c r="F9" s="45"/>
      <c r="G9" s="45"/>
      <c r="H9" s="46">
        <f>C9</f>
        <v>24600</v>
      </c>
      <c r="I9" s="63" t="s">
        <v>31</v>
      </c>
    </row>
    <row r="10" spans="2:13" x14ac:dyDescent="0.25">
      <c r="B10" s="43" t="s">
        <v>5</v>
      </c>
      <c r="C10" s="47">
        <v>5000</v>
      </c>
      <c r="D10" s="45"/>
      <c r="E10" s="45"/>
      <c r="F10" s="45"/>
      <c r="G10" s="45"/>
      <c r="H10" s="46">
        <f>C10</f>
        <v>5000</v>
      </c>
      <c r="I10" s="63" t="s">
        <v>37</v>
      </c>
      <c r="M10" s="40"/>
    </row>
    <row r="11" spans="2:13" x14ac:dyDescent="0.25">
      <c r="B11" s="43" t="s">
        <v>6</v>
      </c>
      <c r="C11" s="47">
        <v>6000</v>
      </c>
      <c r="D11" s="45"/>
      <c r="E11" s="45"/>
      <c r="F11" s="45"/>
      <c r="G11" s="45"/>
      <c r="H11" s="46">
        <f>C11</f>
        <v>6000</v>
      </c>
      <c r="I11" s="63" t="s">
        <v>34</v>
      </c>
    </row>
    <row r="12" spans="2:13" x14ac:dyDescent="0.25">
      <c r="B12" s="48" t="s">
        <v>0</v>
      </c>
      <c r="C12" s="47"/>
      <c r="D12" s="45"/>
      <c r="E12" s="45"/>
      <c r="F12" s="45"/>
      <c r="G12" s="45"/>
      <c r="H12" s="46">
        <f>C12</f>
        <v>0</v>
      </c>
      <c r="M12" s="40"/>
    </row>
    <row r="13" spans="2:13" ht="15.75" thickBot="1" x14ac:dyDescent="0.3">
      <c r="B13" s="49" t="s">
        <v>17</v>
      </c>
      <c r="C13" s="50">
        <f>SUM(C9:C12)</f>
        <v>35600</v>
      </c>
      <c r="D13" s="50"/>
      <c r="E13" s="50"/>
      <c r="F13" s="50"/>
      <c r="G13" s="50"/>
      <c r="H13" s="51">
        <f>SUM(H5:H12)</f>
        <v>166114</v>
      </c>
    </row>
    <row r="14" spans="2:13" x14ac:dyDescent="0.25">
      <c r="B14" s="29"/>
    </row>
    <row r="15" spans="2:13" x14ac:dyDescent="0.25">
      <c r="B15" s="29"/>
    </row>
    <row r="16" spans="2:13" x14ac:dyDescent="0.25">
      <c r="B16" s="52" t="s">
        <v>2</v>
      </c>
      <c r="C16" s="52">
        <v>2025</v>
      </c>
      <c r="D16" s="52">
        <f>C16+1</f>
        <v>2026</v>
      </c>
      <c r="E16" s="52">
        <f>D16+1</f>
        <v>2027</v>
      </c>
      <c r="F16" s="52">
        <f>E16+1</f>
        <v>2028</v>
      </c>
      <c r="G16" s="52">
        <f>F16+1</f>
        <v>2029</v>
      </c>
      <c r="H16" s="52" t="s">
        <v>4</v>
      </c>
      <c r="L16" s="40"/>
      <c r="M16" s="40"/>
    </row>
    <row r="17" spans="2:13" s="33" customFormat="1" ht="30.95" customHeight="1" x14ac:dyDescent="0.25">
      <c r="B17" s="53" t="s">
        <v>21</v>
      </c>
      <c r="C17" s="54"/>
      <c r="D17" s="54"/>
      <c r="E17" s="54"/>
      <c r="F17" s="54"/>
      <c r="G17" s="54"/>
      <c r="H17" s="55"/>
      <c r="L17" s="29"/>
      <c r="M17" s="29"/>
    </row>
    <row r="18" spans="2:13" ht="45" x14ac:dyDescent="0.25">
      <c r="B18" s="56" t="s">
        <v>24</v>
      </c>
      <c r="C18" s="57" t="s">
        <v>38</v>
      </c>
      <c r="D18" s="47"/>
      <c r="E18" s="47"/>
      <c r="F18" s="47"/>
      <c r="G18" s="47"/>
      <c r="H18" s="58">
        <f>SUM(C18:G18)</f>
        <v>0</v>
      </c>
      <c r="L18" s="40"/>
      <c r="M18" s="40"/>
    </row>
    <row r="19" spans="2:13" ht="33.950000000000003" customHeight="1" x14ac:dyDescent="0.25">
      <c r="B19" s="56" t="s">
        <v>7</v>
      </c>
      <c r="C19" s="47"/>
      <c r="D19" s="47"/>
      <c r="E19" s="47"/>
      <c r="F19" s="47"/>
      <c r="G19" s="47"/>
      <c r="H19" s="58">
        <f>SUM(C19:G19)</f>
        <v>0</v>
      </c>
    </row>
    <row r="20" spans="2:13" x14ac:dyDescent="0.25">
      <c r="B20" s="59" t="str">
        <f>B12</f>
        <v>Other (Specify)</v>
      </c>
      <c r="C20" s="47"/>
      <c r="D20" s="47"/>
      <c r="E20" s="47"/>
      <c r="F20" s="47"/>
      <c r="G20" s="47"/>
      <c r="H20" s="58">
        <f>SUM(C20:G20)</f>
        <v>0</v>
      </c>
      <c r="K20" s="40"/>
      <c r="L20" s="40"/>
    </row>
    <row r="21" spans="2:13" x14ac:dyDescent="0.25">
      <c r="B21" s="53" t="s">
        <v>18</v>
      </c>
      <c r="C21" s="60">
        <f t="shared" ref="C21:H21" si="0">SUM(C18:C20)</f>
        <v>0</v>
      </c>
      <c r="D21" s="60">
        <f t="shared" si="0"/>
        <v>0</v>
      </c>
      <c r="E21" s="60">
        <f t="shared" si="0"/>
        <v>0</v>
      </c>
      <c r="F21" s="60">
        <f t="shared" si="0"/>
        <v>0</v>
      </c>
      <c r="G21" s="60">
        <f t="shared" si="0"/>
        <v>0</v>
      </c>
      <c r="H21" s="60">
        <f t="shared" si="0"/>
        <v>0</v>
      </c>
    </row>
    <row r="22" spans="2:13" x14ac:dyDescent="0.25">
      <c r="B22" s="42"/>
      <c r="C22" s="61"/>
      <c r="D22" s="61"/>
      <c r="E22" s="61"/>
      <c r="F22" s="61"/>
      <c r="G22" s="61"/>
      <c r="H22" s="61"/>
      <c r="K22" s="40"/>
      <c r="L22" s="40"/>
    </row>
    <row r="23" spans="2:13" x14ac:dyDescent="0.25">
      <c r="B23" s="53" t="s">
        <v>1</v>
      </c>
      <c r="C23" s="60">
        <f t="shared" ref="C23:H23" si="1">C13+C21+C5</f>
        <v>59458</v>
      </c>
      <c r="D23" s="60">
        <f t="shared" si="1"/>
        <v>24925</v>
      </c>
      <c r="E23" s="60">
        <f t="shared" si="1"/>
        <v>26047</v>
      </c>
      <c r="F23" s="60">
        <f t="shared" si="1"/>
        <v>27224</v>
      </c>
      <c r="G23" s="60">
        <f t="shared" si="1"/>
        <v>28460</v>
      </c>
      <c r="H23" s="60">
        <f t="shared" si="1"/>
        <v>296628</v>
      </c>
      <c r="I23" s="64"/>
    </row>
    <row r="24" spans="2:13" ht="75" x14ac:dyDescent="0.25">
      <c r="B24" s="62" t="s">
        <v>39</v>
      </c>
      <c r="K24" s="40"/>
      <c r="L24" s="40"/>
    </row>
    <row r="26" spans="2:13" x14ac:dyDescent="0.25">
      <c r="K26" s="40"/>
      <c r="L26" s="40"/>
    </row>
    <row r="28" spans="2:13" x14ac:dyDescent="0.25">
      <c r="K28" s="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6"/>
  <sheetViews>
    <sheetView tabSelected="1" workbookViewId="0">
      <selection activeCell="E20" sqref="E20"/>
    </sheetView>
  </sheetViews>
  <sheetFormatPr defaultRowHeight="15" x14ac:dyDescent="0.25"/>
  <cols>
    <col min="2" max="2" width="30.85546875" customWidth="1"/>
    <col min="3" max="3" width="14" style="21" bestFit="1" customWidth="1"/>
    <col min="4" max="4" width="16" style="21" customWidth="1"/>
    <col min="5" max="5" width="47.85546875" customWidth="1"/>
  </cols>
  <sheetData>
    <row r="3" spans="2:6" x14ac:dyDescent="0.25">
      <c r="B3" s="7" t="s">
        <v>2</v>
      </c>
      <c r="C3" s="8"/>
      <c r="D3" s="8" t="s">
        <v>4</v>
      </c>
      <c r="E3" s="9"/>
    </row>
    <row r="4" spans="2:6" x14ac:dyDescent="0.25">
      <c r="B4" s="12" t="s">
        <v>3</v>
      </c>
      <c r="C4" s="15" t="s">
        <v>10</v>
      </c>
      <c r="D4" s="22" t="s">
        <v>11</v>
      </c>
      <c r="E4" s="6" t="s">
        <v>16</v>
      </c>
    </row>
    <row r="5" spans="2:6" x14ac:dyDescent="0.25">
      <c r="B5" s="10" t="s">
        <v>8</v>
      </c>
      <c r="C5" s="16"/>
      <c r="D5" s="23"/>
      <c r="E5" s="11" t="s">
        <v>29</v>
      </c>
      <c r="F5" s="14"/>
    </row>
    <row r="6" spans="2:6" ht="60" x14ac:dyDescent="0.25">
      <c r="B6" s="3" t="s">
        <v>12</v>
      </c>
      <c r="C6" s="17"/>
      <c r="E6" s="27" t="s">
        <v>35</v>
      </c>
    </row>
    <row r="7" spans="2:6" x14ac:dyDescent="0.25">
      <c r="B7" s="3" t="s">
        <v>13</v>
      </c>
      <c r="C7" s="17"/>
      <c r="D7" s="24">
        <v>270</v>
      </c>
      <c r="E7" s="5"/>
    </row>
    <row r="8" spans="2:6" x14ac:dyDescent="0.25">
      <c r="B8" s="3" t="s">
        <v>14</v>
      </c>
      <c r="C8" s="18"/>
      <c r="D8" s="25"/>
      <c r="E8" s="5" t="s">
        <v>30</v>
      </c>
    </row>
    <row r="9" spans="2:6" x14ac:dyDescent="0.25">
      <c r="B9" s="3" t="s">
        <v>15</v>
      </c>
      <c r="C9" s="17">
        <v>0</v>
      </c>
      <c r="D9" s="24">
        <v>0</v>
      </c>
      <c r="E9" s="5" t="s">
        <v>25</v>
      </c>
    </row>
    <row r="10" spans="2:6" ht="75" x14ac:dyDescent="0.25">
      <c r="B10" s="3" t="s">
        <v>9</v>
      </c>
      <c r="C10" s="17" t="s">
        <v>32</v>
      </c>
      <c r="D10" s="24"/>
      <c r="E10" s="5"/>
    </row>
    <row r="11" spans="2:6" ht="30" x14ac:dyDescent="0.25">
      <c r="B11" s="1" t="s">
        <v>26</v>
      </c>
      <c r="C11" s="18"/>
      <c r="D11" s="24"/>
      <c r="E11" s="5" t="s">
        <v>27</v>
      </c>
    </row>
    <row r="12" spans="2:6" ht="30" x14ac:dyDescent="0.25">
      <c r="B12" s="13" t="s">
        <v>33</v>
      </c>
      <c r="C12" s="19"/>
      <c r="D12" s="23"/>
      <c r="E12" s="5" t="s">
        <v>28</v>
      </c>
    </row>
    <row r="13" spans="2:6" x14ac:dyDescent="0.25">
      <c r="B13" s="4" t="s">
        <v>17</v>
      </c>
      <c r="C13" s="20"/>
      <c r="D13" s="26">
        <f>SUM(D5:D11)+ SUM(C5:C11)</f>
        <v>270</v>
      </c>
      <c r="E13" s="5"/>
    </row>
    <row r="16" spans="2:6" x14ac:dyDescent="0.25">
      <c r="B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1CE327AB9A44B84326ED2DE468B32" ma:contentTypeVersion="2" ma:contentTypeDescription="Create a new document." ma:contentTypeScope="" ma:versionID="de7487aef0d8fc6c87f52010205a3b64">
  <xsd:schema xmlns:xsd="http://www.w3.org/2001/XMLSchema" xmlns:xs="http://www.w3.org/2001/XMLSchema" xmlns:p="http://schemas.microsoft.com/office/2006/metadata/properties" xmlns:ns2="900af515-8ae7-4752-8912-779c5f402ee3" targetNamespace="http://schemas.microsoft.com/office/2006/metadata/properties" ma:root="true" ma:fieldsID="ced37b8d7d01981f76c0a82b90520339" ns2:_="">
    <xsd:import namespace="900af515-8ae7-4752-8912-779c5f402e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af515-8ae7-4752-8912-779c5f402e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46A26-B1EB-4AF3-B365-17B494628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0af515-8ae7-4752-8912-779c5f402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5177B3-BB71-4A91-A2C6-056EF1217D03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E8A8C4-738D-433B-9BB5-2F7DBA1A6E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 Software Solution</vt:lpstr>
      <vt:lpstr>DR Optional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Hutchison</dc:creator>
  <cp:lastModifiedBy>Sanders, Clifton</cp:lastModifiedBy>
  <dcterms:created xsi:type="dcterms:W3CDTF">2015-06-10T17:37:22Z</dcterms:created>
  <dcterms:modified xsi:type="dcterms:W3CDTF">2025-07-15T13:36:57Z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0x010100F181CE327AB9A44B84326ED2DE468B32</vt:lpwstr>
  </property>
  <property fmtid="{D5CDD505-2E9C-101B-9397-08002B2CF9AE}" pid="3" name="Client Name">
    <vt:lpwstr/>
  </property>
  <property fmtid="{D5CDD505-2E9C-101B-9397-08002B2CF9AE}" pid="4" name="Excipio SPOC">
    <vt:lpwstr>22;#Jody Graham|1b1189f4-be2c-4a64-bf0b-89918d287a5c</vt:lpwstr>
  </property>
  <property fmtid="{D5CDD505-2E9C-101B-9397-08002B2CF9AE}" pid="5" name="Sales Rep">
    <vt:lpwstr>16;#Jeff Gilmer|e7a0dc9d-a7e7-470d-8bfa-f43d03a80eff</vt:lpwstr>
  </property>
  <property fmtid="{D5CDD505-2E9C-101B-9397-08002B2CF9AE}" pid="6" name="Project Type">
    <vt:lpwstr/>
  </property>
  <property fmtid="{D5CDD505-2E9C-101B-9397-08002B2CF9AE}" pid="7" name="_dlc_DocIdItemGuid">
    <vt:lpwstr>e27be007-6a56-4860-ae75-2b201508a521</vt:lpwstr>
  </property>
  <property fmtid="{D5CDD505-2E9C-101B-9397-08002B2CF9AE}" pid="8" name="WorkflowChangePath">
    <vt:lpwstr>342b5b8a-a644-4bb6-94e3-d4e064e9ecae,2;342b5b8a-a644-4bb6-94e3-d4e064e9ecae,2;342b5b8a-a644-4bb6-94e3-d4e064e9ecae,2;342b5b8a-a644-4bb6-94e3-d4e064e9ecae,2;342b5b8a-a644-4bb6-94e3-d4e064e9ecae,2;342b5b8a-a644-4bb6-94e3-d4e064e9ecae,2;342b5b8a-a644-4bb6-94</vt:lpwstr>
  </property>
  <property fmtid="{D5CDD505-2E9C-101B-9397-08002B2CF9AE}" pid="9" name="MSIP_Label_ffa67e6c-2984-474f-9bca-1dc98710f0a0_Enabled">
    <vt:lpwstr>true</vt:lpwstr>
  </property>
  <property fmtid="{D5CDD505-2E9C-101B-9397-08002B2CF9AE}" pid="10" name="MSIP_Label_ffa67e6c-2984-474f-9bca-1dc98710f0a0_SetDate">
    <vt:lpwstr>2024-09-06T19:01:53Z</vt:lpwstr>
  </property>
  <property fmtid="{D5CDD505-2E9C-101B-9397-08002B2CF9AE}" pid="11" name="MSIP_Label_ffa67e6c-2984-474f-9bca-1dc98710f0a0_Method">
    <vt:lpwstr>Standard</vt:lpwstr>
  </property>
  <property fmtid="{D5CDD505-2E9C-101B-9397-08002B2CF9AE}" pid="12" name="MSIP_Label_ffa67e6c-2984-474f-9bca-1dc98710f0a0_Name">
    <vt:lpwstr>ffa67e6c-2984-474f-9bca-1dc98710f0a0</vt:lpwstr>
  </property>
  <property fmtid="{D5CDD505-2E9C-101B-9397-08002B2CF9AE}" pid="13" name="MSIP_Label_ffa67e6c-2984-474f-9bca-1dc98710f0a0_SiteId">
    <vt:lpwstr>1f3094f5-df46-44d8-829f-6b609b022088</vt:lpwstr>
  </property>
  <property fmtid="{D5CDD505-2E9C-101B-9397-08002B2CF9AE}" pid="14" name="MSIP_Label_ffa67e6c-2984-474f-9bca-1dc98710f0a0_ActionId">
    <vt:lpwstr>57a0c718-5806-479b-96e9-2a7854b5f44f</vt:lpwstr>
  </property>
  <property fmtid="{D5CDD505-2E9C-101B-9397-08002B2CF9AE}" pid="15" name="MSIP_Label_ffa67e6c-2984-474f-9bca-1dc98710f0a0_ContentBits">
    <vt:lpwstr>0</vt:lpwstr>
  </property>
</Properties>
</file>