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autoCompressPictures="0"/>
  <mc:AlternateContent xmlns:mc="http://schemas.openxmlformats.org/markup-compatibility/2006">
    <mc:Choice Requires="x15">
      <x15ac:absPath xmlns:x15ac="http://schemas.microsoft.com/office/spreadsheetml/2010/11/ac" url="S:\SFAMMO\SPO\Buyers' Work Folders\State Term Contracts\IT\Print Management\5400022842  STC Print Management - 2\1 Solicitation Docs\8 Web Docs\"/>
    </mc:Choice>
  </mc:AlternateContent>
  <xr:revisionPtr revIDLastSave="0" documentId="8_{97A307D7-C8A8-488A-9538-BBC216AFF3CF}" xr6:coauthVersionLast="47" xr6:coauthVersionMax="47" xr10:uidLastSave="{00000000-0000-0000-0000-000000000000}"/>
  <bookViews>
    <workbookView xWindow="28680" yWindow="-120" windowWidth="29040" windowHeight="15840" tabRatio="778" xr2:uid="{00000000-000D-0000-FFFF-FFFF00000000}"/>
  </bookViews>
  <sheets>
    <sheet name="Pricing Schedule A1" sheetId="12" r:id="rId1"/>
    <sheet name="Pricing Schedule A2" sheetId="14" r:id="rId2"/>
    <sheet name="Pricing Schedule B" sheetId="1" r:id="rId3"/>
    <sheet name="Additional Accessories" sheetId="18" r:id="rId4"/>
    <sheet name="Pricing Schedule C1" sheetId="16" r:id="rId5"/>
    <sheet name="Pricing Schedule C2" sheetId="17" r:id="rId6"/>
  </sheets>
  <externalReferences>
    <externalReference r:id="rId7"/>
    <externalReference r:id="rId8"/>
    <externalReference r:id="rId9"/>
  </externalReferences>
  <definedNames>
    <definedName name="_Key1" hidden="1">#REF!</definedName>
    <definedName name="_Order1" hidden="1">255</definedName>
    <definedName name="_Order2" hidden="1">0</definedName>
    <definedName name="_Sort" hidden="1">#REF!</definedName>
    <definedName name="AllData">'[1]‘“à'!#REF!</definedName>
    <definedName name="Competitive" localSheetId="3" hidden="1">{"'Digital'!$A$2:$G$106","'Digital'!$A$30:$G$54"}</definedName>
    <definedName name="Competitive" hidden="1">{"'Digital'!$A$2:$G$106","'Digital'!$A$30:$G$54"}</definedName>
    <definedName name="Cover">#REF!</definedName>
    <definedName name="_xlnm.Database">[2]SCM5706A!$1:$160</definedName>
    <definedName name="GT">'[1]‘“à'!#REF!</definedName>
    <definedName name="HTML_CodePage" hidden="1">1252</definedName>
    <definedName name="HTML_Control" localSheetId="3" hidden="1">{"'Digital'!$A$2:$G$106","'Digital'!$A$30:$G$54"}</definedName>
    <definedName name="HTML_Control" hidden="1">{"'Digital'!$A$2:$G$106","'Digital'!$A$30:$G$54"}</definedName>
    <definedName name="HTML_Description" hidden="1">"Effective: May 1, 1999"</definedName>
    <definedName name="HTML_Email" hidden="1">""</definedName>
    <definedName name="HTML_Header" hidden="1">"Digital Copier Price List"</definedName>
    <definedName name="HTML_LastUpdate" hidden="1">"5/6/99"</definedName>
    <definedName name="HTML_LineAfter" hidden="1">FALSE</definedName>
    <definedName name="HTML_LineBefore" hidden="1">FALSE</definedName>
    <definedName name="HTML_Name" hidden="1">"Kay Fernandez"</definedName>
    <definedName name="HTML_OBDlg2" hidden="1">TRUE</definedName>
    <definedName name="HTML_OBDlg4" hidden="1">TRUE</definedName>
    <definedName name="HTML_OS" hidden="1">0</definedName>
    <definedName name="HTML_PathFile" hidden="1">"D:\INTERNET\test.htm"</definedName>
    <definedName name="HTML_Title" hidden="1">"Pricing"</definedName>
    <definedName name="Parts">#REF!</definedName>
    <definedName name="_xlnm.Print_Area" localSheetId="0">'Pricing Schedule A1'!$A$1:$Y$36</definedName>
    <definedName name="_xlnm.Print_Area" localSheetId="1">'Pricing Schedule A2'!$A$1:$P$91</definedName>
    <definedName name="_xlnm.Print_Area" localSheetId="2">'Pricing Schedule B'!$A$1:$G$97</definedName>
    <definedName name="_xlnm.Print_Titles" localSheetId="3">'Additional Accessories'!$1:$6</definedName>
    <definedName name="_xlnm.Print_Titles" localSheetId="0">'Pricing Schedule A1'!$C:$E,'Pricing Schedule A1'!$9:$11</definedName>
    <definedName name="_xlnm.Print_Titles" localSheetId="1">'Pricing Schedule A2'!$B:$D,'Pricing Schedule A2'!$9:$11</definedName>
    <definedName name="RangeI">'[1]‘“à'!#REF!</definedName>
    <definedName name="RangeM">'[1]‘“à'!#REF!</definedName>
    <definedName name="RangeP">'[1]‘“à'!#REF!</definedName>
    <definedName name="RangeR">'[1]‘“à'!#REF!</definedName>
    <definedName name="RangeU">'[1]‘“à'!#REF!</definedName>
    <definedName name="STotalI">'[1]‘“à'!#REF!</definedName>
    <definedName name="STotalM">'[1]‘“à'!#REF!</definedName>
    <definedName name="STotalP">'[1]‘“à'!#REF!</definedName>
    <definedName name="STotalR">'[1]‘“à'!#REF!</definedName>
    <definedName name="STotalU">'[1]‘“à'!#REF!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0" i="12" l="1"/>
  <c r="D77" i="14"/>
  <c r="C77" i="14"/>
  <c r="B77" i="14"/>
  <c r="D72" i="14"/>
  <c r="C72" i="14"/>
  <c r="B72" i="14"/>
  <c r="D67" i="14"/>
  <c r="C67" i="14"/>
  <c r="B67" i="14"/>
  <c r="D62" i="14"/>
  <c r="C62" i="14"/>
  <c r="B62" i="14"/>
  <c r="D57" i="14"/>
  <c r="C57" i="14"/>
  <c r="B57" i="14"/>
  <c r="D52" i="14"/>
  <c r="C52" i="14"/>
  <c r="B52" i="14"/>
  <c r="D47" i="14"/>
  <c r="C47" i="14"/>
  <c r="B47" i="14"/>
  <c r="D42" i="14"/>
  <c r="C42" i="14"/>
  <c r="B42" i="14"/>
  <c r="D37" i="14"/>
  <c r="C37" i="14"/>
  <c r="B37" i="14"/>
  <c r="D32" i="14"/>
  <c r="C32" i="14"/>
  <c r="B32" i="14"/>
  <c r="D27" i="14"/>
  <c r="C27" i="14"/>
  <c r="B27" i="14"/>
  <c r="D22" i="14"/>
  <c r="C22" i="14"/>
  <c r="B22" i="14"/>
  <c r="D17" i="14"/>
  <c r="C17" i="14"/>
  <c r="B17" i="14"/>
  <c r="D12" i="14"/>
  <c r="C12" i="14"/>
  <c r="B12" i="14"/>
  <c r="P20" i="12"/>
  <c r="P19" i="12"/>
  <c r="T19" i="12" s="1"/>
  <c r="M51" i="14"/>
  <c r="K51" i="14"/>
  <c r="M50" i="14"/>
  <c r="K50" i="14"/>
  <c r="O50" i="14" s="1"/>
  <c r="M49" i="14"/>
  <c r="K49" i="14"/>
  <c r="M48" i="14"/>
  <c r="K48" i="14"/>
  <c r="M47" i="14"/>
  <c r="K47" i="14"/>
  <c r="K46" i="14"/>
  <c r="O46" i="14" s="1"/>
  <c r="K45" i="14"/>
  <c r="O45" i="14" s="1"/>
  <c r="K44" i="14"/>
  <c r="O44" i="14" s="1"/>
  <c r="K43" i="14"/>
  <c r="O43" i="14" s="1"/>
  <c r="K42" i="14"/>
  <c r="O42" i="14" s="1"/>
  <c r="L20" i="12" l="1"/>
  <c r="M20" i="12" s="1"/>
  <c r="T20" i="12"/>
  <c r="W20" i="12" s="1"/>
  <c r="X20" i="12" s="1"/>
  <c r="L19" i="12"/>
  <c r="M19" i="12" s="1"/>
  <c r="K20" i="12"/>
  <c r="K19" i="12"/>
  <c r="V19" i="12"/>
  <c r="W19" i="12"/>
  <c r="X19" i="12" s="1"/>
  <c r="O49" i="14"/>
  <c r="O48" i="14"/>
  <c r="O51" i="14"/>
  <c r="O47" i="14"/>
  <c r="R12" i="12"/>
  <c r="P12" i="12"/>
  <c r="L12" i="12"/>
  <c r="M12" i="12" s="1"/>
  <c r="K12" i="12"/>
  <c r="V20" i="12" l="1"/>
  <c r="T12" i="12"/>
  <c r="V12" i="12" s="1"/>
  <c r="L26" i="12"/>
  <c r="M26" i="12" s="1"/>
  <c r="K26" i="12"/>
  <c r="L25" i="12"/>
  <c r="M25" i="12" s="1"/>
  <c r="K25" i="12"/>
  <c r="L24" i="12"/>
  <c r="M24" i="12" s="1"/>
  <c r="K24" i="12"/>
  <c r="L23" i="12"/>
  <c r="M23" i="12" s="1"/>
  <c r="K23" i="12"/>
  <c r="L22" i="12"/>
  <c r="M22" i="12" s="1"/>
  <c r="K22" i="12"/>
  <c r="L21" i="12"/>
  <c r="M21" i="12" s="1"/>
  <c r="K21" i="12"/>
  <c r="L18" i="12"/>
  <c r="M18" i="12" s="1"/>
  <c r="K18" i="12"/>
  <c r="L17" i="12"/>
  <c r="M17" i="12" s="1"/>
  <c r="K17" i="12"/>
  <c r="L16" i="12"/>
  <c r="M16" i="12" s="1"/>
  <c r="K16" i="12"/>
  <c r="L15" i="12"/>
  <c r="M15" i="12" s="1"/>
  <c r="K15" i="12"/>
  <c r="L14" i="12"/>
  <c r="M14" i="12" s="1"/>
  <c r="K14" i="12"/>
  <c r="L13" i="12"/>
  <c r="M13" i="12" s="1"/>
  <c r="K13" i="12"/>
  <c r="W12" i="12" l="1"/>
  <c r="X12" i="12" s="1"/>
  <c r="M27" i="12"/>
  <c r="M79" i="14"/>
  <c r="K79" i="14"/>
  <c r="M78" i="14"/>
  <c r="K78" i="14"/>
  <c r="M77" i="14"/>
  <c r="K77" i="14"/>
  <c r="M80" i="14"/>
  <c r="K80" i="14"/>
  <c r="K73" i="14"/>
  <c r="O73" i="14" s="1"/>
  <c r="K72" i="14"/>
  <c r="O72" i="14" s="1"/>
  <c r="K74" i="14"/>
  <c r="O74" i="14" s="1"/>
  <c r="K75" i="14"/>
  <c r="O75" i="14" s="1"/>
  <c r="M69" i="14"/>
  <c r="K69" i="14"/>
  <c r="M68" i="14"/>
  <c r="K68" i="14"/>
  <c r="M67" i="14"/>
  <c r="K67" i="14"/>
  <c r="M70" i="14"/>
  <c r="K70" i="14"/>
  <c r="K63" i="14"/>
  <c r="O63" i="14" s="1"/>
  <c r="K62" i="14"/>
  <c r="O62" i="14" s="1"/>
  <c r="K64" i="14"/>
  <c r="O64" i="14" s="1"/>
  <c r="K65" i="14"/>
  <c r="O65" i="14" s="1"/>
  <c r="M59" i="14"/>
  <c r="K59" i="14"/>
  <c r="M58" i="14"/>
  <c r="K58" i="14"/>
  <c r="M60" i="14"/>
  <c r="K60" i="14"/>
  <c r="M57" i="14"/>
  <c r="K57" i="14"/>
  <c r="K53" i="14"/>
  <c r="O53" i="14" s="1"/>
  <c r="K52" i="14"/>
  <c r="O52" i="14" s="1"/>
  <c r="K54" i="14"/>
  <c r="O54" i="14" s="1"/>
  <c r="K55" i="14"/>
  <c r="O55" i="14" s="1"/>
  <c r="M39" i="14"/>
  <c r="K39" i="14"/>
  <c r="M38" i="14"/>
  <c r="K38" i="14"/>
  <c r="M37" i="14"/>
  <c r="K37" i="14"/>
  <c r="M40" i="14"/>
  <c r="K40" i="14"/>
  <c r="K33" i="14"/>
  <c r="O33" i="14" s="1"/>
  <c r="K34" i="14"/>
  <c r="O34" i="14" s="1"/>
  <c r="K32" i="14"/>
  <c r="O32" i="14" s="1"/>
  <c r="K35" i="14"/>
  <c r="O35" i="14" s="1"/>
  <c r="M28" i="14"/>
  <c r="K28" i="14"/>
  <c r="M29" i="14"/>
  <c r="K29" i="14"/>
  <c r="M27" i="14"/>
  <c r="K27" i="14"/>
  <c r="M30" i="14"/>
  <c r="K30" i="14"/>
  <c r="K23" i="14"/>
  <c r="O23" i="14" s="1"/>
  <c r="K24" i="14"/>
  <c r="O24" i="14" s="1"/>
  <c r="K22" i="14"/>
  <c r="O22" i="14" s="1"/>
  <c r="K25" i="14"/>
  <c r="O25" i="14" s="1"/>
  <c r="M17" i="14"/>
  <c r="K17" i="14"/>
  <c r="M19" i="14"/>
  <c r="K19" i="14"/>
  <c r="M18" i="14"/>
  <c r="K18" i="14"/>
  <c r="M20" i="14"/>
  <c r="K20" i="14"/>
  <c r="K13" i="14"/>
  <c r="O13" i="14" s="1"/>
  <c r="K12" i="14"/>
  <c r="O12" i="14" s="1"/>
  <c r="K14" i="14"/>
  <c r="O14" i="14" s="1"/>
  <c r="K15" i="14"/>
  <c r="O15" i="14" s="1"/>
  <c r="M81" i="14"/>
  <c r="K81" i="14"/>
  <c r="K76" i="14"/>
  <c r="O76" i="14" s="1"/>
  <c r="M71" i="14"/>
  <c r="K71" i="14"/>
  <c r="K66" i="14"/>
  <c r="O66" i="14" s="1"/>
  <c r="M61" i="14"/>
  <c r="K61" i="14"/>
  <c r="K56" i="14"/>
  <c r="O56" i="14" s="1"/>
  <c r="M41" i="14"/>
  <c r="K41" i="14"/>
  <c r="K36" i="14"/>
  <c r="O36" i="14" s="1"/>
  <c r="M31" i="14"/>
  <c r="K31" i="14"/>
  <c r="K26" i="14"/>
  <c r="O26" i="14" s="1"/>
  <c r="M21" i="14"/>
  <c r="K21" i="14"/>
  <c r="K16" i="14"/>
  <c r="O16" i="14" s="1"/>
  <c r="O31" i="14" l="1"/>
  <c r="O61" i="14"/>
  <c r="O30" i="14"/>
  <c r="O38" i="14"/>
  <c r="O57" i="14"/>
  <c r="O68" i="14"/>
  <c r="O41" i="14"/>
  <c r="O21" i="14"/>
  <c r="O80" i="14"/>
  <c r="O27" i="14"/>
  <c r="O39" i="14"/>
  <c r="O60" i="14"/>
  <c r="O69" i="14"/>
  <c r="O40" i="14"/>
  <c r="O58" i="14"/>
  <c r="O70" i="14"/>
  <c r="O78" i="14"/>
  <c r="O77" i="14"/>
  <c r="O71" i="14"/>
  <c r="O20" i="14"/>
  <c r="O29" i="14"/>
  <c r="O81" i="14"/>
  <c r="O28" i="14"/>
  <c r="O37" i="14"/>
  <c r="O59" i="14"/>
  <c r="O67" i="14"/>
  <c r="O79" i="14"/>
  <c r="O17" i="14"/>
  <c r="O18" i="14"/>
  <c r="O19" i="14"/>
  <c r="R26" i="12"/>
  <c r="R24" i="12"/>
  <c r="R22" i="12"/>
  <c r="R18" i="12"/>
  <c r="R16" i="12"/>
  <c r="R14" i="12"/>
  <c r="P26" i="12"/>
  <c r="P25" i="12"/>
  <c r="T25" i="12" s="1"/>
  <c r="P24" i="12"/>
  <c r="P23" i="12"/>
  <c r="T23" i="12" s="1"/>
  <c r="P22" i="12"/>
  <c r="P21" i="12"/>
  <c r="T21" i="12" s="1"/>
  <c r="P18" i="12"/>
  <c r="P17" i="12"/>
  <c r="T17" i="12" s="1"/>
  <c r="P16" i="12"/>
  <c r="P15" i="12"/>
  <c r="T15" i="12" s="1"/>
  <c r="P13" i="12"/>
  <c r="P14" i="12"/>
  <c r="T22" i="12" l="1"/>
  <c r="V22" i="12" s="1"/>
  <c r="T16" i="12"/>
  <c r="V16" i="12" s="1"/>
  <c r="T26" i="12"/>
  <c r="W26" i="12" s="1"/>
  <c r="X26" i="12" s="1"/>
  <c r="T18" i="12"/>
  <c r="W18" i="12" s="1"/>
  <c r="X18" i="12" s="1"/>
  <c r="T14" i="12"/>
  <c r="V14" i="12" s="1"/>
  <c r="W17" i="12"/>
  <c r="X17" i="12" s="1"/>
  <c r="V17" i="12"/>
  <c r="W25" i="12"/>
  <c r="X25" i="12" s="1"/>
  <c r="V25" i="12"/>
  <c r="W21" i="12"/>
  <c r="X21" i="12" s="1"/>
  <c r="V21" i="12"/>
  <c r="V15" i="12"/>
  <c r="W15" i="12"/>
  <c r="X15" i="12" s="1"/>
  <c r="W23" i="12"/>
  <c r="X23" i="12" s="1"/>
  <c r="V23" i="12"/>
  <c r="T13" i="12"/>
  <c r="T24" i="12"/>
  <c r="W22" i="12" l="1"/>
  <c r="X22" i="12" s="1"/>
  <c r="W16" i="12"/>
  <c r="X16" i="12" s="1"/>
  <c r="V26" i="12"/>
  <c r="V18" i="12"/>
  <c r="W14" i="12"/>
  <c r="X14" i="12" s="1"/>
  <c r="W24" i="12"/>
  <c r="X24" i="12" s="1"/>
  <c r="V24" i="12"/>
  <c r="W13" i="12"/>
  <c r="X13" i="12" s="1"/>
  <c r="V13" i="12"/>
  <c r="X27" i="12" l="1"/>
</calcChain>
</file>

<file path=xl/sharedStrings.xml><?xml version="1.0" encoding="utf-8"?>
<sst xmlns="http://schemas.openxmlformats.org/spreadsheetml/2006/main" count="766" uniqueCount="332">
  <si>
    <t>HOLE-PUNCH UPGRADE PRICING</t>
  </si>
  <si>
    <t>ALLOTMENT OF STAPLES TO BE INCLUDED</t>
  </si>
  <si>
    <t>PER UNIT - SEGMENT 3 Monochrome Units</t>
  </si>
  <si>
    <t>PER UNIT - SEGMENT 3 Color Units</t>
  </si>
  <si>
    <t>ANALOG FAX BOARD UPGRADE PRICING</t>
  </si>
  <si>
    <t>PER UNIT - SEGMENT 2 Monochrome Units</t>
  </si>
  <si>
    <t>PER UNIT - SEGMENT 2 Color Units</t>
  </si>
  <si>
    <t>PER UNIT - SEGMENT 5 Monochrome Units</t>
  </si>
  <si>
    <t>2C</t>
  </si>
  <si>
    <t>MOVING COPIER/MFDS</t>
  </si>
  <si>
    <t>3C</t>
  </si>
  <si>
    <t>PER UNIT - SEGMENT 5 Color Units</t>
  </si>
  <si>
    <t>SADDLE-STITCH UPGRADE PRICING</t>
  </si>
  <si>
    <t>Copier/MFD Segment</t>
  </si>
  <si>
    <t>Cost, if any, for moving a Copier/MFD within in the same building.</t>
  </si>
  <si>
    <t>Cost, if any, for moving a Copier/MFD from one building to another.</t>
  </si>
  <si>
    <t>5C</t>
  </si>
  <si>
    <t>1C</t>
  </si>
  <si>
    <t>6C</t>
  </si>
  <si>
    <t>Total Estimated Count of Copier/MFDs to be Installed During Five-Year Contract Term</t>
  </si>
  <si>
    <t>Copier/MFD Brand Name</t>
  </si>
  <si>
    <t xml:space="preserve">2. The above proposed costs apply to each unit added during the Contract period. </t>
  </si>
  <si>
    <t>PRICING SCHEDULE B</t>
  </si>
  <si>
    <t>NETWORK PRINTERS, WIDE-FORMAT PRINTERS, DIGITAL DUPLICATORS &amp; SCANNERS</t>
  </si>
  <si>
    <t>Equipment Type</t>
  </si>
  <si>
    <t>Digital Duplicator</t>
  </si>
  <si>
    <t>Mid-Volume Scanner</t>
  </si>
  <si>
    <t>High-Volume Scanner</t>
  </si>
  <si>
    <t>Device Brand Name</t>
  </si>
  <si>
    <t>Device Model Number</t>
  </si>
  <si>
    <t>Low-Volume Scanner</t>
  </si>
  <si>
    <t>Notes:</t>
  </si>
  <si>
    <t>2.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</si>
  <si>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Guaranteed Copier/MFD Monochrome Monthly Volume Included in Five-Year Monthly All-Inclusive Rental Program</t>
  </si>
  <si>
    <t>Guaranteed Copier/MFD Color Monthly Volume Included in Five-Year Monthly All-Inclusive Rental Program</t>
  </si>
  <si>
    <t>Purchase Pricing</t>
  </si>
  <si>
    <t>Base Copier/MFD Model Number</t>
  </si>
  <si>
    <t>Service Program Details</t>
  </si>
  <si>
    <t>PRICING SCHEDULE A2</t>
  </si>
  <si>
    <t>PRICING SCHEDULE A1</t>
  </si>
  <si>
    <t>PRICING SCHEDULE C1</t>
  </si>
  <si>
    <t>PRICING SCHEDULE C2</t>
  </si>
  <si>
    <t>Staples over the term of the contract are included in Pricing Schedule A1 and A2</t>
  </si>
  <si>
    <t>THE TOTAL NUMBER OF STAPLES INCLUDED IN YOUR FIRM'S PRICING SCHEDULE A1/A2 SERVICE &amp; SUPPLY PRICING IS AS FOLLOWS:</t>
  </si>
  <si>
    <t>Monthly Rental Equipment Costs</t>
  </si>
  <si>
    <t>Total Per-Unit Monthly All-Inclusive Rental Program Cost</t>
  </si>
  <si>
    <t>Per-Impression Service &amp; Supply Charges</t>
  </si>
  <si>
    <t>All-Inclusive Rental Program Guaranteed Volumes and Service/Supply Costs</t>
  </si>
  <si>
    <t>Copier/MFD Models</t>
  </si>
  <si>
    <t>Net Blended Per-Page Cost For All-Inclusive Rental Program (Automatically Calculated For Vendor Pricing Comparison Purposes Only)</t>
  </si>
  <si>
    <t>Net 60-Month Per-Unit Total Cost of Usage (TCU) For All-Inclusive Rental Program (Automatically Calculated For Vendor Pricing Comparison Purposes Only)</t>
  </si>
  <si>
    <t>Net Fleet-Wide 60-Month Total Cost of Usage (TCU) For All Copier/MFDs In Each Segment To Be Placed Under the All-Inclusive Rental Program (Automatically Calculated For Vendor Pricing Comparison Purposes Only)</t>
  </si>
  <si>
    <t>Net Blended Per-Page Cost Under Purchase Program Including Equipment, Service &amp; Supplies (Automatically Calculated For Vendor Pricing Comparison Purposes Only)</t>
  </si>
  <si>
    <t>Net 60-Month Per-Unit Total Cost of Usage (TCU) For Purchase Program Including Equipment, Service &amp; Supplies (Automatically Calculated For Vendor Pricing Comparison Purposes Only)</t>
  </si>
  <si>
    <t>Net Fleet-Wide 60-Month Total Cost of Usage (TCU) For All Copier/MFDs In Each Segment To Be Placed Under the Purchase Program Including Equipment, Service &amp; Supplies (Automatically Calculated For Vendor Pricing Comparison Purposes Only)</t>
  </si>
  <si>
    <t>Total Purchase TCU For Vendor (All Segments):</t>
  </si>
  <si>
    <t>Purchase Program</t>
  </si>
  <si>
    <t>STATE Purchase Program Price Comparisons</t>
  </si>
  <si>
    <t>STATE Rental Program Price Comparisons</t>
  </si>
  <si>
    <t>VENDOR NAME:</t>
  </si>
  <si>
    <t>Total Rental TCU For Vendor (All Segments):</t>
  </si>
  <si>
    <t>System Purchase Cost Per Unit As Specified in Section III.2 of the RFP (Equal To Lease Cost Basis Amount for the State's separate leasing program)</t>
  </si>
  <si>
    <t>Copier/MFD Input/Output Accessories Added to Base Model Included To Meet or Exceed the RFP's Section III.2 Specifications</t>
  </si>
  <si>
    <t>Monthly Per-Unit Equipment Rental Cost; Equipment To Be Specified As Per Section III.2 of RFP</t>
  </si>
  <si>
    <t>service/supply pricing based on the estimated volumes for Copier/MFDs as set forth in Section III.2.</t>
  </si>
  <si>
    <t>System Purchase Cost Per Unit As Specified in Section III.2 of RFP (Equal To Lease Cost Basis Amount for the State's separate leasing program)</t>
  </si>
  <si>
    <t>1. The Administrative Fees required under the RFP are to be factored in to all pricing listed on this Pricing Schedule.</t>
  </si>
  <si>
    <t>Monochrome Per-Impression Service/Supply Price (no guaranteed/minimum volumes). Pricing shall also be applicable to all legacy devices of each Equipment Type.</t>
  </si>
  <si>
    <t>Color Per-Impression Service/Supply Price (no guaranteed/minimum volumes). Pricing shall also be applicable to all legacy devices of each Equipment Type.</t>
  </si>
  <si>
    <t>Annual Service/Supply Contract Price. Pricing shall also be applicable to all legacy devices of each Equipment Type.</t>
  </si>
  <si>
    <t>Accessories Included To Meet or Exceed the RFP's Section III.2 Specifications</t>
  </si>
  <si>
    <t>Monthly Monochrome Service/Supply Charge Including Guaranteed Volume (Automatically Calculated)</t>
  </si>
  <si>
    <t>Monthly Color Service/Supply Charge Including Guaranteed Volume (Automatically Calculated)</t>
  </si>
  <si>
    <t>Total Monthly Per-Unit All-Inclusive Rental Cost (Including Volume Minimums As Indicated In Columns P and R and Equipment As Specified In Section III.2 of RFP; Automatically Calculated)</t>
  </si>
  <si>
    <t>Total Monthly Per-Unit All-Inclusive Rental Cost (Including Volume Minimums As Indicated In Columns J and L and Equipment As Specified In Section III.2 of RFP; Automatically Calculated)</t>
  </si>
  <si>
    <t>Brand ABC</t>
  </si>
  <si>
    <t>DEF 1111</t>
  </si>
  <si>
    <t>GH Finisher; IJ Paper-Feeding Module; KL Document Feeder</t>
  </si>
  <si>
    <t>&lt;COLOR DEVICE EXAMPLE ONLY TO SHOW FORMULA CALCULATIONS&gt;</t>
  </si>
  <si>
    <t>PROVIDE THE COSTS, IF ANY, TO MOVE A SEGMENT 1 THROUGH 5 COPIER/MFD AS APPLICABLE BELOW. THESE CHARGES SHALL NOT APPLY DURING THE INITIAL INSTALLATION OF DEVICES OR THE LOAD-BALANCING OF COPIER/MFDS IN THE MONTH OF JANUARY DURING ANY RESULTING UGU AGREEMENT.  MOVING COPIER/MFDS WILL NOT RESET THE UGU AGREEMENT TERMINATION DATE.</t>
  </si>
  <si>
    <t>ARE YOU BIDDING CATEGORY 2 (YES/NO)</t>
  </si>
  <si>
    <t>ARE YOU BIDDING CATEGORY 1? (YES/NO)</t>
  </si>
  <si>
    <t>ARE YOU BIDDING CATEGORY 3? (YES/NO)</t>
  </si>
  <si>
    <t>ARE YOU BIDDING CATEGORY 4? (YES/NO)</t>
  </si>
  <si>
    <t>ARE YOU BIDDING CATEGORY 5? (YES/NO)</t>
  </si>
  <si>
    <t>CATEGORIES 2 - 5 PRIMARY MODEL LISTING, ACCESSORIES &amp; SYSTEM PURCHASE PRICING</t>
  </si>
  <si>
    <t>CATEGORIES 2 - 5 FULL PRODUCT LINE MODEL LISTING WITH ACCESSORIES &amp; SYSTEM PURCHASE PRICING</t>
  </si>
  <si>
    <t>Product Category</t>
  </si>
  <si>
    <t>PER UNIT - SEGMENT 4A Monochrome Units</t>
  </si>
  <si>
    <t>PER UNIT - SEGMENT 4A Color Units</t>
  </si>
  <si>
    <t>PER UNIT - SEGMENT 4B Color Units</t>
  </si>
  <si>
    <t>PER UNIT - SEGMENT 4B Monochrome Units</t>
  </si>
  <si>
    <t>4A</t>
  </si>
  <si>
    <t>4AC</t>
  </si>
  <si>
    <t>4B</t>
  </si>
  <si>
    <t>4BC</t>
  </si>
  <si>
    <t>7. All Administrative and Service Fees required under the RFP are to be factored in to all pricing listed on this Pricing Schedule.</t>
  </si>
  <si>
    <t>8.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</si>
  <si>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5. In Column A, the letter "C" designates a color-enabled device.</t>
  </si>
  <si>
    <t>5. Per Section III.10 of the RFP, Copier/MFDs must be installed as "new" or "newly manufactured."</t>
  </si>
  <si>
    <t xml:space="preserve">
MISCELLANEOUS PRICING FORM</t>
  </si>
  <si>
    <t>THE ONE-TIME PER-UNIT FLAT-RATE CHARGES APPLICABLE TO ADDING SADDLE-STITCHING TO SEGMENT 2 THROUGH 5 COPIER/MFDs AT ANY TIME BEFORE OR AFTER DEVICE INSTALLATION ARE AS FOLLOWS:</t>
  </si>
  <si>
    <t>THE ONE-TIME PER-UNIT FLAT-RATE CHARGES APPLICABLE TO ADDING HOLE-PUNCH FINISHING TO SEGMENT 2 AND 3 COPIER/MFDS AT ANY TIME BEFORE OR AFTER DEVICE INSTALLATION ARE AS FOLLOWS:</t>
  </si>
  <si>
    <t>THE ONE-TIME PER-UNIT FLAT-RATE CHARGES APPLICABLE TO ADDING ANALOG FAX BOARDS TO SEGMENT 2 THROUGH 5 COPIER/MFDS AT ANY TIME BEFORE OR AFTER DEVICE INSTALLATION ARE AS FOLLOWS:</t>
  </si>
  <si>
    <t>Rental Program</t>
  </si>
  <si>
    <t>6. The hardware purchase and rental costs proposed on this Pricing Schedule shall include all equipment and accessories required to meet or exceed the product specifications contained in Section III.2 of the RFP.</t>
  </si>
  <si>
    <t>3. No costs, other than paper, shall be applicable to units purchased or rented during the Contract term except those listed on this Pricing Schedule. Included volumes for five-year all-inclusive rental program shall be reconciled monthly with other units in the same Segment placed within the same participating State Agency or Using Governmental Unit.</t>
  </si>
  <si>
    <t>1. This schedule shall be used when adding Copier/MFDs at the inception of and during the Contract term. Copier/MFDs may be purchased or rented as defined in the RFP. Leasing of units is available through the State's separate equipment leasing program.</t>
  </si>
  <si>
    <t>PRICE LIST FOR OTHER OPTIONAL ACCESSORIES FOR PRODUCT CATEGORIES 1 THROUGH 5</t>
  </si>
  <si>
    <t>PRIMARY CATEGORY 1 COPIER/MFD MODELS, INCLUDED ACCESSORIES, SYSTEM PURCHASE &amp; RENTAL PROGRAMS</t>
  </si>
  <si>
    <t>CATEGORY 1 COPIER/MFD FULL PRODUCT LINE MODEL LISTING WITH INCLUDED ACCESSORIES, SYSTEM PURCHASE &amp; RENTAL PROGRAMS</t>
  </si>
  <si>
    <t>Copier Model Bid With Included Accessories</t>
  </si>
  <si>
    <t>Copier/MFD Model Bid With Included Accessories</t>
  </si>
  <si>
    <t>Base Monochrome Service/Supply Per-Impression Charge (Applicable From Copy/Print One Each Month on Purchased/Leased Devices and to Guaranteed/Overage Volumes on All-Inclusive Rental Program)</t>
  </si>
  <si>
    <t>Base Color Service/Supply Per-Impression Charge (Applicable From Copy/Print One Each Month on Purchased/Leased Devices and to Guaranteed/Overage Volumes on All-Inclusive Rental Program)</t>
  </si>
  <si>
    <t>PLEASE ATTACH UNDER YOUR COMPANY'S SECTION VIII.8 RESPONSE A PRICE LIST APPLICABLE TO THE ONE-TIME OUTRIGHT PURCHASE OF ANY OPTIONAL ACCESSORY NOT LISTED ON PRICING SCHEDULE B FOR PRODUCTS PROPOSED IN CATEGORIES 1 THROUGH 5, APPLICABLE AT ANY TIME BEFORE OR AFTER PRODUCT INSTALLATION. THE OPTIONAL ACCESSORY PRICE LIST MAY BE UPDATED ONCE PER ANNUM ON THE ANNIVERSARY DATE OF THE VENDOR CONTRACT WITH THE STATE OF SOUTH CAROLINA.</t>
  </si>
  <si>
    <t>Toshiba</t>
  </si>
  <si>
    <t>ESTUDIO4518A</t>
  </si>
  <si>
    <t>MR3031 RADF, MJ1042B Inner Finisher, PWRFLTR-XGPCS15D Surge Protector, STAND5005 Stand</t>
  </si>
  <si>
    <t>ESTUDIO4515AC</t>
  </si>
  <si>
    <t>MR3031 RADF, MJ1109B Console Finisher, KN5005 Bridge Kit, PWRFLTR-XGPCS15D Surge Protector, STAND5005 Stand</t>
  </si>
  <si>
    <t>ESTUDIO2518A</t>
  </si>
  <si>
    <t>MR3031 RADF, MJ1042B Inner Finisher, KD1058B 500-Sheet Paper Feed Pedestal, MY1048B 500-Sheet Drawer, PWRFLTR-XGPCS15D Surge Protector</t>
  </si>
  <si>
    <t>ESTUDIO2010AC</t>
  </si>
  <si>
    <t>MR3031 RADF, MJ1042B Inner Finisher, MY1047B 500-Sheet Paper Feed Unit, KD1058B 500-Sheet Paper Feed Pedestal, MY1048B 500-Sheet Drawer, PWRFLTR-XGPCS15D Surge Protector</t>
  </si>
  <si>
    <t>ESTUDIO3518A</t>
  </si>
  <si>
    <t>ESTUDIO3015AC</t>
  </si>
  <si>
    <t>MR3031 RADF, MJ1109B Console Finisher, KN5005 Bridge Kit, KD1058B 500-Sheet Paper Feed Pedestal, MY1048B 500-Sheet Drawer, PWRFLTR-XGPCS15D Surge Protector</t>
  </si>
  <si>
    <t>ESTUDIO6518A</t>
  </si>
  <si>
    <t>MJ1111B 50-Sheet Stapling Finisher, PWRFLTR-XGPCS20D Surge Protector</t>
  </si>
  <si>
    <t>ESTUDIO5015AC</t>
  </si>
  <si>
    <t>ESTUDIO7518A</t>
  </si>
  <si>
    <t>ESTUDIO6516AC</t>
  </si>
  <si>
    <t>ESTUDIO1058</t>
  </si>
  <si>
    <t>PWRFLTR-XGPCS20820D Surge Protector</t>
  </si>
  <si>
    <t>ESTUDIO7516ACT</t>
  </si>
  <si>
    <t>MP2502B 2500-Sheet Large Capacity Feeder, MJ1112B Saddle Stitch Finisher, PWRFLTR-XGPCS20D Surge Protector</t>
  </si>
  <si>
    <t>Yes</t>
  </si>
  <si>
    <t>RISO</t>
  </si>
  <si>
    <t>SF5130 EIIU</t>
  </si>
  <si>
    <t>Fujitsu</t>
  </si>
  <si>
    <t>FI-7160</t>
  </si>
  <si>
    <t>FI-7600</t>
  </si>
  <si>
    <t>FI-7900</t>
  </si>
  <si>
    <t>Toshiba America Business Solutions, Inc.</t>
  </si>
  <si>
    <t>Unlimited</t>
  </si>
  <si>
    <t>N/A</t>
  </si>
  <si>
    <t>Can be quoted upon request.</t>
  </si>
  <si>
    <t>Advanced Exchange (8x5x24, includes parts, labor, and shipping)</t>
  </si>
  <si>
    <t>8x5x24 NBD, includes 1 cleaning per year, parts, labor, travel</t>
  </si>
  <si>
    <t>NBD</t>
  </si>
  <si>
    <t>ACCOUNT NAME</t>
  </si>
  <si>
    <t>South Carolina, State of</t>
  </si>
  <si>
    <t>Additional Accessories for ESTUDIO2518A/3518A/4518A</t>
  </si>
  <si>
    <t>Purchase</t>
  </si>
  <si>
    <t>FMV LEASE</t>
  </si>
  <si>
    <t>Model</t>
  </si>
  <si>
    <t>Description</t>
  </si>
  <si>
    <t>Retail</t>
  </si>
  <si>
    <t>Price</t>
  </si>
  <si>
    <t>60M</t>
  </si>
  <si>
    <t>MR4000B</t>
  </si>
  <si>
    <t>300-Sheet DSDF (e2018A/2518A/3018A require GC1410)</t>
  </si>
  <si>
    <t>KA5005PC</t>
  </si>
  <si>
    <t>Platen Cover</t>
  </si>
  <si>
    <t>MJ1109B</t>
  </si>
  <si>
    <t>Console Finisher w/ Stapling</t>
  </si>
  <si>
    <t>MJ1110B</t>
  </si>
  <si>
    <t>Finisher - Saddle Stitch</t>
  </si>
  <si>
    <t>KN5005</t>
  </si>
  <si>
    <t>Bridge Kit (Required with MJ1109B/1110B)</t>
  </si>
  <si>
    <t>MJ5014</t>
  </si>
  <si>
    <t>Job Separator (eS2018A-3018A)</t>
  </si>
  <si>
    <t>MJ5015</t>
  </si>
  <si>
    <t>Job Separator (eS3518A-5018A)</t>
  </si>
  <si>
    <t>MJ6011</t>
  </si>
  <si>
    <t>Hole Punch for MJ1042B</t>
  </si>
  <si>
    <t>MJ6105</t>
  </si>
  <si>
    <t>Hole Punch (for MJ1109B &amp; MJ1110B)</t>
  </si>
  <si>
    <t>MY1049B</t>
  </si>
  <si>
    <t>Envelope Drawer Module</t>
  </si>
  <si>
    <t>KD1059B</t>
  </si>
  <si>
    <t>2000 Sheet Large Capacity Feeder</t>
  </si>
  <si>
    <t>KK5008</t>
  </si>
  <si>
    <t>Manual Pocket</t>
  </si>
  <si>
    <t>GQ1280</t>
  </si>
  <si>
    <t>Harness Kit for Coin Controller</t>
  </si>
  <si>
    <t>PWRFLTR-EV12015</t>
  </si>
  <si>
    <t>ESP enVision diagnostic power conditioning system</t>
  </si>
  <si>
    <t>PWRFLTR-D5133NT</t>
  </si>
  <si>
    <t>120/15A power filter &amp; network (2 RECEPT.)</t>
  </si>
  <si>
    <t>PWRFLTR-D113Z6T</t>
  </si>
  <si>
    <t>Surge 120/15 Standalone</t>
  </si>
  <si>
    <t>PWRFLTR-XGPCSIC1</t>
  </si>
  <si>
    <t>Interface Cable for all ESP XG-PCS and EV series Power Filters</t>
  </si>
  <si>
    <t>GN4020</t>
  </si>
  <si>
    <t>Wireless LAN/Bluetooth Module (requires GR1310 for e2018A/2518A/3018A)</t>
  </si>
  <si>
    <t>GB1550NODE</t>
  </si>
  <si>
    <t>e-BRIDGE Replicator eX (Node License)</t>
  </si>
  <si>
    <t>GB1560NODE</t>
  </si>
  <si>
    <t>e-BRIDGE Job Point eX (Node License)</t>
  </si>
  <si>
    <t>GB1590NODE</t>
  </si>
  <si>
    <t>e-BRIDGE Job Separator eX (Node License)</t>
  </si>
  <si>
    <t>GB1610NODE</t>
  </si>
  <si>
    <t>e-BRIDGE Job Build eX (Node License)</t>
  </si>
  <si>
    <t>GR9000</t>
  </si>
  <si>
    <t>Bluetooth Keyboard (requires GN4020)</t>
  </si>
  <si>
    <t>GR1330</t>
  </si>
  <si>
    <t>Accessory Tray (Keyboard Shelf)</t>
  </si>
  <si>
    <t>GR1340</t>
  </si>
  <si>
    <t>Panel 10 Key Option</t>
  </si>
  <si>
    <t>GR1310</t>
  </si>
  <si>
    <t>USB Hub</t>
  </si>
  <si>
    <t>GR1320</t>
  </si>
  <si>
    <t>Card Reader Holder</t>
  </si>
  <si>
    <t>T4DT-FB4BTH-P</t>
  </si>
  <si>
    <t>Elatec TWN4 Mifare NFC-P Card Reader USB Black (Requires GR1310 for e2018A/2518A/3018A)</t>
  </si>
  <si>
    <t>GS1010</t>
  </si>
  <si>
    <t>Meta Scan Enabler for e-CONNECT</t>
  </si>
  <si>
    <t>GS1080</t>
  </si>
  <si>
    <t>Embedded OCR Enabler 1 License (requires GC1410 on e2018A/2518A/3018A)</t>
  </si>
  <si>
    <t>GS1090</t>
  </si>
  <si>
    <t>Multi-Station Print Enabler 1 License (requires GC1410 on e2018A/2518A/3018A)</t>
  </si>
  <si>
    <t>GS1007</t>
  </si>
  <si>
    <t>Unicode Font Enabler</t>
  </si>
  <si>
    <t>GP1080</t>
  </si>
  <si>
    <t>IPSEC Enabler</t>
  </si>
  <si>
    <t>GE1230</t>
  </si>
  <si>
    <t>FIPS HDD</t>
  </si>
  <si>
    <t>GC1410</t>
  </si>
  <si>
    <t>4GB Memory Option (required with DSDF or any 3rd party apps on e2018A/2518A/3018A)</t>
  </si>
  <si>
    <t>GD1370N</t>
  </si>
  <si>
    <t>Fax Unit / 2nd Line Fax Unit</t>
  </si>
  <si>
    <t>Additional Accessories for ESTUDIO6518A/7518A</t>
  </si>
  <si>
    <t>MP2502B</t>
  </si>
  <si>
    <t>2500 Sheet Large Capacity Feeder</t>
  </si>
  <si>
    <t>MJ1112B</t>
  </si>
  <si>
    <t>Saddle Stitch Finisher</t>
  </si>
  <si>
    <t>KA6551</t>
  </si>
  <si>
    <t>Side Exit Tray</t>
  </si>
  <si>
    <t>MJ6106N</t>
  </si>
  <si>
    <t>Hole Punch Unit for MJ1111B &amp; MJ1112B</t>
  </si>
  <si>
    <t>KN1103</t>
  </si>
  <si>
    <t>Finisher Rail</t>
  </si>
  <si>
    <t>Coin Controller Harness Kit</t>
  </si>
  <si>
    <t>PWRFLTR-EV12020</t>
  </si>
  <si>
    <t>ESP enVision Adv Diagnostic</t>
  </si>
  <si>
    <t>PWRFLTR-D5143NT</t>
  </si>
  <si>
    <t>120/20 AMP power filter (2 RECEPT.)</t>
  </si>
  <si>
    <t>PWRFLTR-D114Z6T</t>
  </si>
  <si>
    <t>Surge 120/20 Standalone</t>
  </si>
  <si>
    <t>Wireless LAN/Bluetooth Module</t>
  </si>
  <si>
    <t>Elatec TWN4 Mifare NFC-P Card Reader USB Black</t>
  </si>
  <si>
    <t>Embedded OCR Enabler 1 License</t>
  </si>
  <si>
    <t>Multi-Station Print Enabler 1 License</t>
  </si>
  <si>
    <t>Additional Accessories for ESTUDIO1058</t>
  </si>
  <si>
    <t>MX-MFX1</t>
  </si>
  <si>
    <t>Bypass Tray For Main Unit</t>
  </si>
  <si>
    <t>MX-LC12</t>
  </si>
  <si>
    <t>A4 LCC</t>
  </si>
  <si>
    <t>MX-LCX3N</t>
  </si>
  <si>
    <t>A3 LCC</t>
  </si>
  <si>
    <t>MX-RB16</t>
  </si>
  <si>
    <t>Relay Unit For LCT</t>
  </si>
  <si>
    <t>MX-LC13_N</t>
  </si>
  <si>
    <t>A3 LCT</t>
  </si>
  <si>
    <t>MX-MF11</t>
  </si>
  <si>
    <t>Bypass Tray For A3 LCT</t>
  </si>
  <si>
    <t>MX-RB18</t>
  </si>
  <si>
    <t>Curl Correction Unit</t>
  </si>
  <si>
    <t>MX-CF11</t>
  </si>
  <si>
    <t>Inserter</t>
  </si>
  <si>
    <t>MX-RB13</t>
  </si>
  <si>
    <t>Relay Unit</t>
  </si>
  <si>
    <t>MX-FD10</t>
  </si>
  <si>
    <t>Paper Folding Unit</t>
  </si>
  <si>
    <t>MX-FN21</t>
  </si>
  <si>
    <t>100 Staple Finisher</t>
  </si>
  <si>
    <t>MX-FN22</t>
  </si>
  <si>
    <t>100 Staple Saddle Stitch Finisher</t>
  </si>
  <si>
    <t>MX-PN13B</t>
  </si>
  <si>
    <t>Punch Unit For MX-FN21/22</t>
  </si>
  <si>
    <t>MX-ST10</t>
  </si>
  <si>
    <t>Stacker</t>
  </si>
  <si>
    <t>MX-CA10</t>
  </si>
  <si>
    <t>Paper Cart for Stacker</t>
  </si>
  <si>
    <t>MX-RB17</t>
  </si>
  <si>
    <t>Connection Kit For LCT</t>
  </si>
  <si>
    <t>MX-SL10N</t>
  </si>
  <si>
    <t>Status Indicator</t>
  </si>
  <si>
    <t>MX-FN24</t>
  </si>
  <si>
    <t>50 Staple Finisher</t>
  </si>
  <si>
    <t>MX-FN25</t>
  </si>
  <si>
    <t>50 Staple Saddle Stitch Finisher</t>
  </si>
  <si>
    <t>MX-PNX4B</t>
  </si>
  <si>
    <t>Punch Unit For MX-FN24/25</t>
  </si>
  <si>
    <t>MX-TM10</t>
  </si>
  <si>
    <t>Trimmer Unit For MX-FN22</t>
  </si>
  <si>
    <t>MX-EB11</t>
  </si>
  <si>
    <t>Enhanced Compression Kit</t>
  </si>
  <si>
    <t>MX-EB15</t>
  </si>
  <si>
    <t>Mirroring Kit</t>
  </si>
  <si>
    <t>MX-FX15</t>
  </si>
  <si>
    <t>Fax Kit (90PPM ONLY)</t>
  </si>
  <si>
    <t>PWRFLTR-EV20820</t>
  </si>
  <si>
    <t>PWRFLTR-E524ZNT</t>
  </si>
  <si>
    <t>Power Filter 208V-20 AMPS</t>
  </si>
  <si>
    <t>GB1600</t>
  </si>
  <si>
    <t>e-BRIDGE Fleet Management System V6</t>
  </si>
  <si>
    <t>Additional Accessories for ESTUDIO2010AC</t>
  </si>
  <si>
    <t xml:space="preserve"> </t>
  </si>
  <si>
    <t>Bridge Kit (Required with MJ1110B)</t>
  </si>
  <si>
    <t>Job Separator</t>
  </si>
  <si>
    <t>MY1048B</t>
  </si>
  <si>
    <t>550-Sheet Drawer</t>
  </si>
  <si>
    <t>STAND5005</t>
  </si>
  <si>
    <t>Stand (Requires MY1047)</t>
  </si>
  <si>
    <t>Wireless LAN / Bluetooth Module (requires GR1310)</t>
  </si>
  <si>
    <t>GS1020</t>
  </si>
  <si>
    <t>External Interface Enabler</t>
  </si>
  <si>
    <t>GB1440</t>
  </si>
  <si>
    <t>OP Connector for Microsoft Sharepoint</t>
  </si>
  <si>
    <t>GB1450</t>
  </si>
  <si>
    <t>OP Connector for Microsoft Exchange</t>
  </si>
  <si>
    <t>GB1540</t>
  </si>
  <si>
    <t>OP Connector for Google Drive</t>
  </si>
  <si>
    <t>4GB Memory Option (required with any 3rd party apps)</t>
  </si>
  <si>
    <t>Additional Accessories for ESTUDIO3015AC/4515AC/5015AC</t>
  </si>
  <si>
    <t>300-Sheet DSDF</t>
  </si>
  <si>
    <t>MJ1042B</t>
  </si>
  <si>
    <t>Inner Finisher</t>
  </si>
  <si>
    <t>Additional Accessories for ESTUDIO6516AC/7516AC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</si>
</sst>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quot;$&quot;#,##0.0000"/>
    <numFmt numFmtId="168" formatCode="&quot;$&quot;#,##0"/>
  </numFmts>
  <fonts count="54" x14ac:knownFonts="1">
    <font>
      <sz val="12"/>
      <color theme="1"/>
      <name val="Calibri"/>
      <family val="2"/>
      <scheme val="minor"/>
    </font>
    <font>
      <sz val="11"/>
      <color theme="1"/>
      <name val="Calibri"/>
      <family val="2"/>
      <scheme val="minor"/>
    </font>
    <font>
      <sz val="8"/>
      <name val="Calibri"/>
      <family val="2"/>
      <scheme val="minor"/>
    </font>
    <font>
      <sz val="12"/>
      <color theme="1"/>
      <name val="Arial"/>
      <family val="2"/>
    </font>
    <font>
      <b/>
      <sz val="12"/>
      <color theme="1"/>
      <name val="Arial"/>
      <family val="2"/>
    </font>
    <font>
      <u/>
      <sz val="12"/>
      <color theme="10"/>
      <name val="Calibri"/>
      <family val="2"/>
      <scheme val="minor"/>
    </font>
    <font>
      <u/>
      <sz val="12"/>
      <color theme="11"/>
      <name val="Calibri"/>
      <family val="2"/>
      <scheme val="minor"/>
    </font>
    <font>
      <sz val="11"/>
      <color theme="1"/>
      <name val="Arial"/>
      <family val="2"/>
    </font>
    <font>
      <b/>
      <sz val="11"/>
      <color theme="1"/>
      <name val="Arial"/>
      <family val="2"/>
    </font>
    <font>
      <sz val="10"/>
      <name val="Verdana"/>
      <family val="2"/>
    </font>
    <font>
      <sz val="12"/>
      <color theme="1"/>
      <name val="Arial"/>
      <family val="2"/>
    </font>
    <font>
      <sz val="11"/>
      <color theme="1"/>
      <name val="Arial"/>
      <family val="2"/>
    </font>
    <font>
      <sz val="12"/>
      <color theme="1"/>
      <name val="Calibri"/>
      <family val="2"/>
      <scheme val="minor"/>
    </font>
    <font>
      <b/>
      <sz val="12"/>
      <color theme="1"/>
      <name val="Times New Roman"/>
      <family val="1"/>
    </font>
    <font>
      <b/>
      <sz val="16"/>
      <color theme="1"/>
      <name val="Arial"/>
      <family val="2"/>
    </font>
    <font>
      <b/>
      <sz val="16"/>
      <color theme="1"/>
      <name val="Times New Roman"/>
      <family val="1"/>
    </font>
    <font>
      <b/>
      <sz val="12"/>
      <name val="Times New Roman"/>
      <family val="1"/>
    </font>
    <font>
      <b/>
      <sz val="12"/>
      <name val="Comic Sans MS"/>
      <family val="4"/>
    </font>
    <font>
      <sz val="12"/>
      <name val="Comic Sans MS"/>
      <family val="4"/>
    </font>
    <font>
      <b/>
      <sz val="12"/>
      <color rgb="FF006600"/>
      <name val="Times New Roman"/>
      <family val="1"/>
    </font>
    <font>
      <b/>
      <sz val="12"/>
      <color rgb="FF006600"/>
      <name val="Arial"/>
      <family val="2"/>
    </font>
    <font>
      <sz val="12"/>
      <name val="Arial"/>
      <family val="2"/>
    </font>
    <font>
      <sz val="18"/>
      <color theme="1"/>
      <name val="Arial"/>
      <family val="2"/>
    </font>
    <font>
      <sz val="18"/>
      <color theme="1"/>
      <name val="Calibri"/>
      <family val="2"/>
      <scheme val="minor"/>
    </font>
    <font>
      <b/>
      <sz val="18"/>
      <color theme="1"/>
      <name val="Times New Roman"/>
      <family val="1"/>
    </font>
    <font>
      <sz val="20"/>
      <color theme="1"/>
      <name val="Arial"/>
      <family val="2"/>
    </font>
    <font>
      <b/>
      <sz val="20"/>
      <color theme="1"/>
      <name val="Arial"/>
      <family val="2"/>
    </font>
    <font>
      <b/>
      <sz val="20"/>
      <color rgb="FF006600"/>
      <name val="Arial"/>
      <family val="2"/>
    </font>
    <font>
      <sz val="20"/>
      <color theme="1"/>
      <name val="Calibri"/>
      <family val="2"/>
      <scheme val="minor"/>
    </font>
    <font>
      <b/>
      <sz val="18"/>
      <color theme="1"/>
      <name val="Arial"/>
      <family val="2"/>
    </font>
    <font>
      <b/>
      <sz val="20"/>
      <color theme="1"/>
      <name val="Times New Roman"/>
      <family val="1"/>
    </font>
    <font>
      <sz val="10"/>
      <name val="Arial"/>
      <family val="2"/>
    </font>
    <font>
      <sz val="12"/>
      <name val="Tahoma"/>
      <family val="2"/>
    </font>
    <font>
      <b/>
      <sz val="12"/>
      <color indexed="10"/>
      <name val="Tahoma"/>
      <family val="2"/>
    </font>
    <font>
      <sz val="12"/>
      <color theme="0"/>
      <name val="Tahoma"/>
      <family val="2"/>
    </font>
    <font>
      <b/>
      <sz val="12"/>
      <name val="Tahoma"/>
      <family val="2"/>
    </font>
    <font>
      <sz val="12"/>
      <color indexed="17"/>
      <name val="Tahoma"/>
      <family val="2"/>
    </font>
    <font>
      <sz val="12"/>
      <color indexed="18"/>
      <name val="Tahoma"/>
      <family val="2"/>
    </font>
    <font>
      <sz val="12"/>
      <color indexed="9"/>
      <name val="Tahoma"/>
      <family val="2"/>
    </font>
    <font>
      <sz val="12"/>
      <color indexed="62"/>
      <name val="Tahoma"/>
      <family val="2"/>
    </font>
    <font>
      <b/>
      <sz val="11"/>
      <color indexed="9"/>
      <name val="Tahoma"/>
      <family val="2"/>
    </font>
    <font>
      <b/>
      <sz val="12"/>
      <color indexed="9"/>
      <name val="Tahoma"/>
      <family val="2"/>
    </font>
    <font>
      <sz val="10"/>
      <color indexed="24"/>
      <name val="Arial"/>
      <family val="2"/>
    </font>
    <font>
      <i/>
      <sz val="12"/>
      <color indexed="14"/>
      <name val="Tahoma"/>
      <family val="2"/>
    </font>
    <font>
      <sz val="12"/>
      <color indexed="8"/>
      <name val="Tahoma"/>
      <family val="2"/>
    </font>
    <font>
      <b/>
      <sz val="12"/>
      <color indexed="20"/>
      <name val="Tahoma"/>
      <family val="2"/>
    </font>
    <font>
      <sz val="12"/>
      <color indexed="20"/>
      <name val="Tahoma"/>
      <family val="2"/>
    </font>
    <font>
      <b/>
      <sz val="12"/>
      <color indexed="18"/>
      <name val="Tahoma"/>
      <family val="2"/>
    </font>
    <font>
      <sz val="10"/>
      <name val="Times New Roman"/>
      <family val="1"/>
    </font>
    <font>
      <sz val="12"/>
      <color theme="1"/>
      <name val="Tahoma"/>
      <family val="2"/>
    </font>
    <font>
      <sz val="12"/>
      <color rgb="FF0000FF"/>
      <name val="Tahoma"/>
      <family val="2"/>
    </font>
    <font>
      <sz val="10"/>
      <name val="MS Sans Serif"/>
      <family val="2"/>
    </font>
    <font>
      <sz val="12"/>
      <color rgb="FF0000E4"/>
      <name val="Tahoma"/>
      <family val="2"/>
    </font>
    <font>
      <sz val="8"/>
      <name val="Times New Roman"/>
      <family val="1"/>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56"/>
        <bgColor indexed="64"/>
      </patternFill>
    </fill>
    <fill>
      <patternFill patternType="solid">
        <fgColor indexed="9"/>
        <bgColor indexed="64"/>
      </patternFill>
    </fill>
    <fill>
      <patternFill patternType="solid">
        <fgColor indexed="18"/>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diagonal/>
    </border>
    <border>
      <left/>
      <right style="medium">
        <color auto="1"/>
      </right>
      <top style="thick">
        <color auto="1"/>
      </top>
      <bottom/>
      <diagonal/>
    </border>
    <border>
      <left style="medium">
        <color auto="1"/>
      </left>
      <right style="medium">
        <color auto="1"/>
      </right>
      <top style="thick">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 fillId="0" borderId="0"/>
    <xf numFmtId="0" fontId="31" fillId="0" borderId="0"/>
    <xf numFmtId="0" fontId="31" fillId="0" borderId="0"/>
    <xf numFmtId="0" fontId="42" fillId="0" borderId="0"/>
    <xf numFmtId="44" fontId="31" fillId="0" borderId="0" applyFont="0" applyFill="0" applyBorder="0" applyAlignment="0" applyProtection="0"/>
    <xf numFmtId="0" fontId="48" fillId="0" borderId="0"/>
    <xf numFmtId="44" fontId="31" fillId="0" borderId="0" applyFont="0" applyFill="0" applyBorder="0" applyAlignment="0" applyProtection="0"/>
    <xf numFmtId="0" fontId="51" fillId="0" borderId="0"/>
    <xf numFmtId="0" fontId="51" fillId="0" borderId="0"/>
    <xf numFmtId="0" fontId="48" fillId="0" borderId="0"/>
    <xf numFmtId="0" fontId="48" fillId="0" borderId="0"/>
    <xf numFmtId="0" fontId="53" fillId="0" borderId="0"/>
  </cellStyleXfs>
  <cellXfs count="327">
    <xf numFmtId="0" fontId="0" fillId="0" borderId="0" xfId="0"/>
    <xf numFmtId="0" fontId="3" fillId="0" borderId="5" xfId="0" applyFont="1" applyBorder="1"/>
    <xf numFmtId="0" fontId="3" fillId="0" borderId="7" xfId="0" applyFont="1" applyBorder="1"/>
    <xf numFmtId="0" fontId="3" fillId="0" borderId="0" xfId="0" applyFont="1"/>
    <xf numFmtId="0" fontId="3" fillId="0" borderId="8" xfId="0" applyFont="1" applyBorder="1"/>
    <xf numFmtId="0" fontId="3" fillId="0" borderId="9" xfId="0" applyFont="1" applyBorder="1"/>
    <xf numFmtId="0" fontId="3" fillId="0" borderId="6" xfId="0" applyFont="1" applyBorder="1"/>
    <xf numFmtId="164" fontId="3" fillId="2" borderId="1" xfId="0" applyNumberFormat="1" applyFont="1" applyFill="1" applyBorder="1" applyProtection="1">
      <protection locked="0"/>
    </xf>
    <xf numFmtId="0" fontId="3" fillId="2" borderId="1" xfId="0" applyFont="1" applyFill="1" applyBorder="1" applyProtection="1">
      <protection locked="0"/>
    </xf>
    <xf numFmtId="0" fontId="3" fillId="0" borderId="0" xfId="0" applyFont="1" applyAlignment="1">
      <alignment horizontal="left" wrapText="1"/>
    </xf>
    <xf numFmtId="0" fontId="3" fillId="0" borderId="9" xfId="0" applyFont="1" applyBorder="1" applyAlignment="1">
      <alignment horizontal="left" wrapText="1"/>
    </xf>
    <xf numFmtId="0" fontId="13" fillId="0" borderId="0" xfId="0" applyFont="1" applyAlignment="1">
      <alignment horizontal="center" vertical="center" wrapText="1"/>
    </xf>
    <xf numFmtId="164" fontId="3" fillId="0" borderId="10" xfId="0" applyNumberFormat="1" applyFont="1" applyBorder="1"/>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15" fillId="0" borderId="0" xfId="0" applyFont="1"/>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15" xfId="0" applyFont="1" applyBorder="1" applyAlignment="1">
      <alignment horizontal="center" vertical="center"/>
    </xf>
    <xf numFmtId="0" fontId="16" fillId="0" borderId="0" xfId="0" applyFont="1" applyAlignment="1">
      <alignment horizontal="left" wrapText="1"/>
    </xf>
    <xf numFmtId="0" fontId="17" fillId="0" borderId="0" xfId="0" applyFont="1"/>
    <xf numFmtId="0" fontId="18" fillId="0" borderId="0" xfId="0" applyFont="1"/>
    <xf numFmtId="0" fontId="15" fillId="0" borderId="0" xfId="0" applyFont="1" applyAlignment="1">
      <alignment horizontal="center"/>
    </xf>
    <xf numFmtId="0" fontId="3" fillId="0" borderId="0" xfId="0" applyFont="1" applyAlignment="1">
      <alignment wrapText="1"/>
    </xf>
    <xf numFmtId="0" fontId="3" fillId="0" borderId="15" xfId="0" applyFont="1" applyBorder="1" applyAlignment="1">
      <alignment horizontal="center" vertical="center" wrapText="1"/>
    </xf>
    <xf numFmtId="0" fontId="0" fillId="0" borderId="0" xfId="0" applyAlignment="1">
      <alignment wrapText="1"/>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4" xfId="0" applyNumberFormat="1" applyFont="1" applyBorder="1" applyAlignment="1">
      <alignment horizontal="center" vertical="center"/>
    </xf>
    <xf numFmtId="3" fontId="3" fillId="0" borderId="16" xfId="0" applyNumberFormat="1" applyFont="1" applyBorder="1" applyAlignment="1">
      <alignment horizontal="center" vertical="center"/>
    </xf>
    <xf numFmtId="165" fontId="3" fillId="4" borderId="11" xfId="124" applyNumberFormat="1" applyFont="1" applyFill="1" applyBorder="1" applyAlignment="1">
      <alignment horizontal="center" vertical="center"/>
    </xf>
    <xf numFmtId="165" fontId="3" fillId="4" borderId="11" xfId="124" applyNumberFormat="1" applyFont="1" applyFill="1" applyBorder="1" applyAlignment="1">
      <alignment horizontal="right" vertical="center"/>
    </xf>
    <xf numFmtId="3" fontId="3" fillId="0" borderId="15"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4" borderId="11"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3" fontId="3" fillId="4" borderId="16" xfId="0" applyNumberFormat="1" applyFont="1" applyFill="1" applyBorder="1" applyAlignment="1">
      <alignment horizontal="center" vertical="center"/>
    </xf>
    <xf numFmtId="165" fontId="3" fillId="4" borderId="19" xfId="124" applyNumberFormat="1" applyFont="1" applyFill="1" applyBorder="1" applyAlignment="1">
      <alignment horizontal="center" vertical="center"/>
    </xf>
    <xf numFmtId="0" fontId="13" fillId="4" borderId="12" xfId="0" applyFont="1" applyFill="1" applyBorder="1" applyAlignment="1">
      <alignment horizontal="center" vertical="center" wrapText="1"/>
    </xf>
    <xf numFmtId="44" fontId="3" fillId="5" borderId="11" xfId="124" applyFont="1" applyFill="1" applyBorder="1" applyAlignment="1">
      <alignment horizontal="right" vertical="center"/>
    </xf>
    <xf numFmtId="0" fontId="19" fillId="5" borderId="12" xfId="0" applyFont="1" applyFill="1" applyBorder="1" applyAlignment="1">
      <alignment horizontal="center" vertical="center" wrapText="1"/>
    </xf>
    <xf numFmtId="165" fontId="20" fillId="5" borderId="11" xfId="124" applyNumberFormat="1" applyFont="1" applyFill="1" applyBorder="1" applyAlignment="1" applyProtection="1">
      <alignment horizontal="right" vertical="center"/>
    </xf>
    <xf numFmtId="44" fontId="20" fillId="5" borderId="11" xfId="124" applyFont="1" applyFill="1" applyBorder="1" applyAlignment="1" applyProtection="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right" vertical="center"/>
    </xf>
    <xf numFmtId="165" fontId="3" fillId="0" borderId="0" xfId="124" applyNumberFormat="1" applyFont="1" applyFill="1" applyBorder="1" applyAlignment="1">
      <alignment horizontal="center" vertical="center"/>
    </xf>
    <xf numFmtId="3" fontId="3" fillId="0" borderId="0" xfId="0" applyNumberFormat="1" applyFont="1" applyAlignment="1">
      <alignment horizontal="center" vertical="center"/>
    </xf>
    <xf numFmtId="44" fontId="3" fillId="0" borderId="0" xfId="124" applyFont="1" applyFill="1" applyBorder="1" applyAlignment="1">
      <alignment horizontal="right" vertical="center"/>
    </xf>
    <xf numFmtId="44" fontId="3" fillId="0" borderId="0" xfId="124" applyFont="1" applyFill="1" applyBorder="1" applyAlignment="1" applyProtection="1">
      <alignment horizontal="right" vertical="center"/>
    </xf>
    <xf numFmtId="167" fontId="3" fillId="4" borderId="11" xfId="0" applyNumberFormat="1" applyFont="1" applyFill="1" applyBorder="1" applyAlignment="1">
      <alignment horizontal="center" vertical="center"/>
    </xf>
    <xf numFmtId="164" fontId="3" fillId="4" borderId="11" xfId="0" applyNumberFormat="1" applyFont="1" applyFill="1" applyBorder="1" applyAlignment="1">
      <alignment horizontal="center" vertical="center"/>
    </xf>
    <xf numFmtId="164" fontId="3" fillId="4" borderId="15" xfId="0" applyNumberFormat="1" applyFont="1" applyFill="1" applyBorder="1" applyAlignment="1">
      <alignment horizontal="center" vertical="center"/>
    </xf>
    <xf numFmtId="3" fontId="3" fillId="4" borderId="18" xfId="0" applyNumberFormat="1" applyFont="1" applyFill="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20" xfId="0" applyFont="1" applyBorder="1" applyAlignment="1">
      <alignment horizontal="center" vertical="center" wrapText="1"/>
    </xf>
    <xf numFmtId="164" fontId="3" fillId="4" borderId="23" xfId="0" applyNumberFormat="1" applyFont="1" applyFill="1" applyBorder="1" applyAlignment="1">
      <alignment horizontal="center" vertical="center"/>
    </xf>
    <xf numFmtId="0" fontId="3" fillId="0" borderId="21" xfId="0" applyFont="1" applyBorder="1" applyAlignment="1">
      <alignment horizontal="center" vertical="center" wrapText="1"/>
    </xf>
    <xf numFmtId="164" fontId="3" fillId="4" borderId="19" xfId="0" applyNumberFormat="1" applyFont="1" applyFill="1" applyBorder="1" applyAlignment="1">
      <alignment horizontal="center" vertical="center"/>
    </xf>
    <xf numFmtId="167" fontId="3" fillId="4" borderId="23" xfId="0" applyNumberFormat="1" applyFont="1" applyFill="1" applyBorder="1" applyAlignment="1">
      <alignment horizontal="center" vertical="center"/>
    </xf>
    <xf numFmtId="167" fontId="3" fillId="4" borderId="19" xfId="0" applyNumberFormat="1" applyFont="1" applyFill="1" applyBorder="1" applyAlignment="1">
      <alignment horizontal="center" vertical="center"/>
    </xf>
    <xf numFmtId="164" fontId="3" fillId="4" borderId="20" xfId="0" applyNumberFormat="1" applyFont="1" applyFill="1" applyBorder="1" applyAlignment="1">
      <alignment horizontal="center" vertical="center"/>
    </xf>
    <xf numFmtId="164" fontId="3" fillId="4" borderId="21" xfId="0" applyNumberFormat="1" applyFont="1" applyFill="1" applyBorder="1" applyAlignment="1">
      <alignment horizontal="center" vertical="center"/>
    </xf>
    <xf numFmtId="0" fontId="3" fillId="0" borderId="24" xfId="0" applyFont="1" applyBorder="1" applyAlignment="1">
      <alignment horizontal="center" vertical="center" wrapText="1"/>
    </xf>
    <xf numFmtId="164" fontId="3" fillId="4" borderId="24" xfId="0" applyNumberFormat="1" applyFont="1" applyFill="1" applyBorder="1" applyAlignment="1">
      <alignment horizontal="center" vertical="center"/>
    </xf>
    <xf numFmtId="0" fontId="13" fillId="4" borderId="22" xfId="0" applyFont="1" applyFill="1" applyBorder="1" applyAlignment="1">
      <alignment horizontal="center" vertical="center" wrapText="1"/>
    </xf>
    <xf numFmtId="0" fontId="3" fillId="0" borderId="20" xfId="0" applyFont="1" applyBorder="1" applyAlignment="1">
      <alignment horizontal="center" vertical="center"/>
    </xf>
    <xf numFmtId="165" fontId="3" fillId="4" borderId="23" xfId="124" applyNumberFormat="1" applyFont="1" applyFill="1" applyBorder="1" applyAlignment="1">
      <alignment horizontal="center" vertical="center"/>
    </xf>
    <xf numFmtId="3" fontId="3" fillId="0" borderId="23" xfId="0" applyNumberFormat="1" applyFont="1" applyBorder="1" applyAlignment="1">
      <alignment horizontal="center" vertical="center"/>
    </xf>
    <xf numFmtId="44" fontId="3" fillId="5" borderId="23" xfId="124" applyFont="1" applyFill="1" applyBorder="1" applyAlignment="1">
      <alignment horizontal="right" vertical="center"/>
    </xf>
    <xf numFmtId="3" fontId="3" fillId="4" borderId="23" xfId="0" applyNumberFormat="1" applyFont="1" applyFill="1" applyBorder="1" applyAlignment="1">
      <alignment horizontal="center" vertical="center"/>
    </xf>
    <xf numFmtId="165" fontId="3" fillId="4" borderId="23" xfId="124" applyNumberFormat="1" applyFont="1" applyFill="1" applyBorder="1" applyAlignment="1">
      <alignment horizontal="right" vertical="center"/>
    </xf>
    <xf numFmtId="0" fontId="3" fillId="0" borderId="21" xfId="0" applyFont="1" applyBorder="1" applyAlignment="1">
      <alignment horizontal="center" vertical="center"/>
    </xf>
    <xf numFmtId="3" fontId="3" fillId="0" borderId="19" xfId="0" applyNumberFormat="1" applyFont="1" applyBorder="1" applyAlignment="1">
      <alignment horizontal="center" vertical="center"/>
    </xf>
    <xf numFmtId="44" fontId="3" fillId="5" borderId="19" xfId="124" applyFont="1" applyFill="1" applyBorder="1" applyAlignment="1">
      <alignment horizontal="right" vertical="center"/>
    </xf>
    <xf numFmtId="3" fontId="3" fillId="4" borderId="19" xfId="0" applyNumberFormat="1" applyFont="1" applyFill="1" applyBorder="1" applyAlignment="1">
      <alignment horizontal="center" vertical="center"/>
    </xf>
    <xf numFmtId="165" fontId="3" fillId="4" borderId="19" xfId="124" applyNumberFormat="1" applyFont="1" applyFill="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4" borderId="20" xfId="0" applyNumberFormat="1" applyFont="1" applyFill="1" applyBorder="1" applyAlignment="1">
      <alignment horizontal="center" vertical="center"/>
    </xf>
    <xf numFmtId="165" fontId="3" fillId="4" borderId="27" xfId="124"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4" borderId="28" xfId="0" applyNumberFormat="1" applyFont="1" applyFill="1" applyBorder="1" applyAlignment="1">
      <alignment horizontal="center" vertical="center"/>
    </xf>
    <xf numFmtId="3" fontId="3" fillId="4" borderId="21" xfId="0" applyNumberFormat="1" applyFont="1" applyFill="1" applyBorder="1" applyAlignment="1">
      <alignment horizontal="center" vertical="center"/>
    </xf>
    <xf numFmtId="0" fontId="3" fillId="0" borderId="24" xfId="0" applyFont="1" applyBorder="1" applyAlignment="1">
      <alignment horizontal="center" vertical="center"/>
    </xf>
    <xf numFmtId="165" fontId="3" fillId="4" borderId="25" xfId="124" applyNumberFormat="1" applyFont="1" applyFill="1" applyBorder="1" applyAlignment="1">
      <alignment horizontal="center" vertical="center"/>
    </xf>
    <xf numFmtId="3" fontId="3" fillId="0" borderId="24" xfId="0" applyNumberFormat="1" applyFont="1" applyBorder="1" applyAlignment="1">
      <alignment horizontal="center" vertical="center"/>
    </xf>
    <xf numFmtId="44" fontId="3" fillId="5" borderId="25" xfId="124" applyFont="1" applyFill="1" applyBorder="1" applyAlignment="1">
      <alignment horizontal="right" vertical="center"/>
    </xf>
    <xf numFmtId="44" fontId="3" fillId="3" borderId="11" xfId="124" applyFont="1" applyFill="1" applyBorder="1" applyAlignment="1" applyProtection="1">
      <alignment horizontal="right" vertical="center"/>
      <protection locked="0"/>
    </xf>
    <xf numFmtId="44" fontId="3" fillId="3" borderId="15" xfId="124" applyFont="1" applyFill="1" applyBorder="1" applyAlignment="1" applyProtection="1">
      <alignment horizontal="right"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wrapText="1"/>
      <protection locked="0"/>
    </xf>
    <xf numFmtId="164" fontId="3" fillId="3" borderId="11" xfId="0" applyNumberFormat="1" applyFont="1" applyFill="1" applyBorder="1" applyAlignment="1" applyProtection="1">
      <alignment horizontal="right" vertical="center"/>
      <protection locked="0"/>
    </xf>
    <xf numFmtId="165" fontId="3" fillId="3" borderId="11" xfId="124" applyNumberFormat="1" applyFont="1" applyFill="1" applyBorder="1" applyAlignment="1" applyProtection="1">
      <alignment horizontal="center" vertical="center"/>
      <protection locked="0"/>
    </xf>
    <xf numFmtId="165" fontId="3" fillId="4" borderId="11" xfId="124" applyNumberFormat="1" applyFont="1" applyFill="1" applyBorder="1" applyAlignment="1" applyProtection="1">
      <alignment horizontal="center" vertical="center"/>
      <protection locked="0"/>
    </xf>
    <xf numFmtId="164" fontId="3" fillId="3" borderId="15" xfId="0" applyNumberFormat="1" applyFont="1" applyFill="1" applyBorder="1" applyAlignment="1" applyProtection="1">
      <alignment horizontal="right" vertical="center"/>
      <protection locked="0"/>
    </xf>
    <xf numFmtId="0" fontId="3" fillId="3" borderId="20"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wrapText="1"/>
      <protection locked="0"/>
    </xf>
    <xf numFmtId="164" fontId="3" fillId="3" borderId="23" xfId="0" applyNumberFormat="1" applyFont="1" applyFill="1" applyBorder="1" applyAlignment="1" applyProtection="1">
      <alignment horizontal="right" vertical="center"/>
      <protection locked="0"/>
    </xf>
    <xf numFmtId="165" fontId="3" fillId="3" borderId="23" xfId="124" applyNumberFormat="1" applyFont="1" applyFill="1" applyBorder="1" applyAlignment="1" applyProtection="1">
      <alignment horizontal="center" vertical="center"/>
      <protection locked="0"/>
    </xf>
    <xf numFmtId="165" fontId="3" fillId="4" borderId="23" xfId="124" applyNumberFormat="1"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wrapText="1"/>
      <protection locked="0"/>
    </xf>
    <xf numFmtId="164" fontId="3" fillId="3" borderId="19" xfId="0" applyNumberFormat="1" applyFont="1" applyFill="1" applyBorder="1" applyAlignment="1" applyProtection="1">
      <alignment horizontal="right" vertical="center"/>
      <protection locked="0"/>
    </xf>
    <xf numFmtId="165" fontId="3" fillId="3" borderId="19" xfId="124" applyNumberFormat="1" applyFont="1" applyFill="1" applyBorder="1" applyAlignment="1" applyProtection="1">
      <alignment horizontal="center" vertical="center"/>
      <protection locked="0"/>
    </xf>
    <xf numFmtId="165" fontId="3" fillId="4" borderId="19" xfId="124" applyNumberFormat="1" applyFont="1" applyFill="1" applyBorder="1" applyAlignment="1" applyProtection="1">
      <alignment horizontal="center" vertical="center"/>
      <protection locked="0"/>
    </xf>
    <xf numFmtId="164" fontId="3" fillId="3" borderId="20" xfId="0" applyNumberFormat="1" applyFont="1" applyFill="1" applyBorder="1" applyAlignment="1" applyProtection="1">
      <alignment horizontal="right" vertical="center"/>
      <protection locked="0"/>
    </xf>
    <xf numFmtId="164" fontId="3" fillId="3" borderId="21" xfId="0" applyNumberFormat="1" applyFont="1" applyFill="1" applyBorder="1" applyAlignment="1" applyProtection="1">
      <alignment horizontal="right" vertical="center"/>
      <protection locked="0"/>
    </xf>
    <xf numFmtId="0" fontId="3" fillId="3" borderId="24"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wrapText="1"/>
      <protection locked="0"/>
    </xf>
    <xf numFmtId="164" fontId="3" fillId="3" borderId="24" xfId="0" applyNumberFormat="1" applyFont="1" applyFill="1" applyBorder="1" applyAlignment="1" applyProtection="1">
      <alignment horizontal="right" vertical="center"/>
      <protection locked="0"/>
    </xf>
    <xf numFmtId="165" fontId="3" fillId="3" borderId="25" xfId="124" applyNumberFormat="1" applyFont="1" applyFill="1" applyBorder="1" applyAlignment="1" applyProtection="1">
      <alignment horizontal="center" vertical="center"/>
      <protection locked="0"/>
    </xf>
    <xf numFmtId="44" fontId="3" fillId="3" borderId="23" xfId="124" applyFont="1" applyFill="1" applyBorder="1" applyAlignment="1" applyProtection="1">
      <alignment horizontal="right" vertical="center"/>
      <protection locked="0"/>
    </xf>
    <xf numFmtId="44" fontId="3" fillId="3" borderId="19" xfId="124" applyFont="1" applyFill="1" applyBorder="1" applyAlignment="1" applyProtection="1">
      <alignment horizontal="right" vertical="center"/>
      <protection locked="0"/>
    </xf>
    <xf numFmtId="44" fontId="3" fillId="3" borderId="20" xfId="124" applyFont="1" applyFill="1" applyBorder="1" applyAlignment="1" applyProtection="1">
      <alignment horizontal="right" vertical="center"/>
      <protection locked="0"/>
    </xf>
    <xf numFmtId="44" fontId="3" fillId="3" borderId="21" xfId="124" applyFont="1" applyFill="1" applyBorder="1" applyAlignment="1" applyProtection="1">
      <alignment horizontal="right" vertical="center"/>
      <protection locked="0"/>
    </xf>
    <xf numFmtId="44" fontId="3" fillId="3" borderId="24" xfId="124" applyFont="1" applyFill="1" applyBorder="1" applyAlignment="1" applyProtection="1">
      <alignment horizontal="right" vertical="center"/>
      <protection locked="0"/>
    </xf>
    <xf numFmtId="0" fontId="3" fillId="0" borderId="8" xfId="0" applyFont="1" applyBorder="1" applyProtection="1">
      <protection locked="0"/>
    </xf>
    <xf numFmtId="164" fontId="3" fillId="3" borderId="11" xfId="0" applyNumberFormat="1" applyFont="1" applyFill="1" applyBorder="1" applyAlignment="1" applyProtection="1">
      <alignment horizontal="center" vertical="center"/>
      <protection locked="0"/>
    </xf>
    <xf numFmtId="164" fontId="3" fillId="3" borderId="15" xfId="0" applyNumberFormat="1" applyFont="1" applyFill="1" applyBorder="1" applyAlignment="1" applyProtection="1">
      <alignment horizontal="center" vertical="center"/>
      <protection locked="0"/>
    </xf>
    <xf numFmtId="164" fontId="3" fillId="3" borderId="23" xfId="0" applyNumberFormat="1" applyFont="1" applyFill="1" applyBorder="1" applyAlignment="1" applyProtection="1">
      <alignment horizontal="center" vertical="center"/>
      <protection locked="0"/>
    </xf>
    <xf numFmtId="164" fontId="3" fillId="3" borderId="19" xfId="0" applyNumberFormat="1" applyFont="1" applyFill="1" applyBorder="1" applyAlignment="1" applyProtection="1">
      <alignment horizontal="center" vertical="center"/>
      <protection locked="0"/>
    </xf>
    <xf numFmtId="164" fontId="3" fillId="3" borderId="20" xfId="0" applyNumberFormat="1" applyFont="1" applyFill="1" applyBorder="1" applyAlignment="1" applyProtection="1">
      <alignment horizontal="center" vertical="center"/>
      <protection locked="0"/>
    </xf>
    <xf numFmtId="164" fontId="3" fillId="3" borderId="21" xfId="0" applyNumberFormat="1" applyFont="1" applyFill="1" applyBorder="1" applyAlignment="1" applyProtection="1">
      <alignment horizontal="center" vertical="center"/>
      <protection locked="0"/>
    </xf>
    <xf numFmtId="164" fontId="3" fillId="3" borderId="24" xfId="0" applyNumberFormat="1" applyFont="1" applyFill="1" applyBorder="1" applyAlignment="1" applyProtection="1">
      <alignment horizontal="center" vertical="center"/>
      <protection locked="0"/>
    </xf>
    <xf numFmtId="164" fontId="3" fillId="3" borderId="25" xfId="0" applyNumberFormat="1" applyFont="1" applyFill="1" applyBorder="1" applyAlignment="1" applyProtection="1">
      <alignment horizontal="center" vertical="center"/>
      <protection locked="0"/>
    </xf>
    <xf numFmtId="44" fontId="21" fillId="5" borderId="11" xfId="124" applyFont="1" applyFill="1" applyBorder="1" applyAlignment="1" applyProtection="1">
      <alignment horizontal="right" vertical="center"/>
    </xf>
    <xf numFmtId="44" fontId="21" fillId="5" borderId="29" xfId="124" applyFont="1" applyFill="1" applyBorder="1" applyAlignment="1" applyProtection="1">
      <alignment horizontal="right" vertical="center"/>
    </xf>
    <xf numFmtId="0" fontId="13" fillId="0" borderId="15" xfId="0" applyFont="1" applyBorder="1" applyAlignment="1">
      <alignment horizontal="center" vertical="center"/>
    </xf>
    <xf numFmtId="0" fontId="22" fillId="0" borderId="0" xfId="0" applyFont="1"/>
    <xf numFmtId="0" fontId="23" fillId="0" borderId="0" xfId="0" applyFont="1"/>
    <xf numFmtId="165" fontId="22" fillId="4" borderId="29" xfId="124" applyNumberFormat="1" applyFont="1" applyFill="1" applyBorder="1" applyAlignment="1">
      <alignment horizontal="center" vertical="center"/>
    </xf>
    <xf numFmtId="165" fontId="22" fillId="4" borderId="11" xfId="124" applyNumberFormat="1" applyFont="1" applyFill="1" applyBorder="1" applyAlignment="1">
      <alignment horizontal="center" vertical="center"/>
    </xf>
    <xf numFmtId="0" fontId="25" fillId="0" borderId="0" xfId="0" applyFont="1" applyAlignment="1">
      <alignment horizontal="center" vertical="center"/>
    </xf>
    <xf numFmtId="166" fontId="26" fillId="0" borderId="0" xfId="125" applyNumberFormat="1" applyFont="1" applyFill="1" applyBorder="1" applyAlignment="1">
      <alignment vertical="center"/>
    </xf>
    <xf numFmtId="0" fontId="25" fillId="0" borderId="0" xfId="0" applyFont="1" applyAlignment="1">
      <alignment horizontal="center" vertical="center" wrapText="1"/>
    </xf>
    <xf numFmtId="165" fontId="25" fillId="0" borderId="0" xfId="124" applyNumberFormat="1" applyFont="1" applyFill="1" applyBorder="1" applyAlignment="1">
      <alignment horizontal="center" vertical="center"/>
    </xf>
    <xf numFmtId="164" fontId="25" fillId="0" borderId="0" xfId="0" applyNumberFormat="1" applyFont="1" applyAlignment="1">
      <alignment horizontal="right" vertical="center"/>
    </xf>
    <xf numFmtId="44" fontId="27" fillId="5" borderId="15" xfId="124" applyFont="1" applyFill="1" applyBorder="1" applyAlignment="1" applyProtection="1">
      <alignment horizontal="right" vertical="center"/>
    </xf>
    <xf numFmtId="3" fontId="25" fillId="0" borderId="0" xfId="0" applyNumberFormat="1" applyFont="1" applyAlignment="1">
      <alignment horizontal="center" vertical="center"/>
    </xf>
    <xf numFmtId="44" fontId="25" fillId="0" borderId="0" xfId="124" applyFont="1" applyFill="1" applyBorder="1" applyAlignment="1">
      <alignment horizontal="right" vertical="center"/>
    </xf>
    <xf numFmtId="44" fontId="25" fillId="0" borderId="0" xfId="124" applyFont="1" applyFill="1" applyBorder="1" applyAlignment="1" applyProtection="1">
      <alignment horizontal="right" vertical="center"/>
    </xf>
    <xf numFmtId="0" fontId="28" fillId="0" borderId="0" xfId="0" applyFont="1"/>
    <xf numFmtId="0" fontId="29" fillId="0" borderId="0" xfId="0" applyFont="1" applyAlignment="1">
      <alignment horizontal="center" vertical="center"/>
    </xf>
    <xf numFmtId="0" fontId="30" fillId="0" borderId="0" xfId="0" applyFont="1"/>
    <xf numFmtId="166" fontId="4" fillId="0" borderId="11" xfId="125" applyNumberFormat="1" applyFont="1" applyBorder="1" applyAlignment="1">
      <alignment horizontal="center" vertical="center"/>
    </xf>
    <xf numFmtId="166" fontId="4" fillId="0" borderId="15" xfId="125" applyNumberFormat="1" applyFont="1" applyBorder="1" applyAlignment="1">
      <alignment horizontal="center" vertical="center"/>
    </xf>
    <xf numFmtId="166" fontId="4" fillId="0" borderId="14" xfId="125" applyNumberFormat="1" applyFont="1" applyBorder="1" applyAlignment="1">
      <alignment horizontal="center" vertical="center"/>
    </xf>
    <xf numFmtId="166" fontId="4" fillId="0" borderId="18" xfId="125" applyNumberFormat="1" applyFont="1" applyBorder="1" applyAlignment="1">
      <alignment horizontal="center" vertical="center"/>
    </xf>
    <xf numFmtId="0" fontId="13" fillId="5" borderId="12" xfId="0" applyFont="1" applyFill="1" applyBorder="1" applyAlignment="1">
      <alignment horizontal="center" vertical="center" wrapText="1"/>
    </xf>
    <xf numFmtId="0" fontId="3" fillId="7" borderId="15" xfId="0" applyFont="1" applyFill="1" applyBorder="1" applyAlignment="1">
      <alignment horizontal="center" vertical="center" wrapText="1"/>
    </xf>
    <xf numFmtId="166" fontId="4" fillId="7" borderId="11" xfId="125" applyNumberFormat="1" applyFont="1" applyFill="1" applyBorder="1" applyAlignment="1">
      <alignment horizontal="center" vertical="center"/>
    </xf>
    <xf numFmtId="0" fontId="3" fillId="7" borderId="15"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wrapText="1"/>
      <protection locked="0"/>
    </xf>
    <xf numFmtId="164" fontId="3" fillId="7" borderId="11" xfId="0" applyNumberFormat="1" applyFont="1" applyFill="1" applyBorder="1" applyAlignment="1" applyProtection="1">
      <alignment horizontal="right" vertical="center"/>
      <protection locked="0"/>
    </xf>
    <xf numFmtId="165" fontId="3" fillId="7" borderId="11" xfId="124" applyNumberFormat="1" applyFont="1" applyFill="1" applyBorder="1" applyAlignment="1" applyProtection="1">
      <alignment horizontal="center" vertical="center"/>
      <protection locked="0"/>
    </xf>
    <xf numFmtId="165" fontId="20" fillId="7" borderId="11" xfId="124" applyNumberFormat="1" applyFont="1" applyFill="1" applyBorder="1" applyAlignment="1" applyProtection="1">
      <alignment horizontal="right" vertical="center"/>
    </xf>
    <xf numFmtId="44" fontId="20" fillId="7" borderId="11" xfId="124" applyFont="1" applyFill="1" applyBorder="1" applyAlignment="1" applyProtection="1">
      <alignment horizontal="right" vertical="center"/>
    </xf>
    <xf numFmtId="3" fontId="3" fillId="7" borderId="11" xfId="0" applyNumberFormat="1" applyFont="1" applyFill="1" applyBorder="1" applyAlignment="1">
      <alignment horizontal="center" vertical="center"/>
    </xf>
    <xf numFmtId="44" fontId="3" fillId="7" borderId="11" xfId="124" applyFont="1" applyFill="1" applyBorder="1" applyAlignment="1">
      <alignment horizontal="right" vertical="center"/>
    </xf>
    <xf numFmtId="44" fontId="3" fillId="7" borderId="11" xfId="124" applyFont="1" applyFill="1" applyBorder="1" applyAlignment="1" applyProtection="1">
      <alignment horizontal="right" vertical="center"/>
      <protection locked="0"/>
    </xf>
    <xf numFmtId="44" fontId="21" fillId="7" borderId="11" xfId="124" applyFont="1" applyFill="1" applyBorder="1" applyAlignment="1" applyProtection="1">
      <alignment horizontal="right" vertical="center"/>
    </xf>
    <xf numFmtId="0" fontId="0" fillId="7" borderId="0" xfId="0" applyFill="1"/>
    <xf numFmtId="0" fontId="26" fillId="0" borderId="21" xfId="0" applyFont="1" applyBorder="1" applyAlignment="1">
      <alignment horizontal="center" vertical="center" wrapText="1"/>
    </xf>
    <xf numFmtId="0" fontId="3" fillId="0" borderId="13" xfId="0" applyFont="1" applyBorder="1" applyAlignment="1">
      <alignment horizontal="center" vertical="center"/>
    </xf>
    <xf numFmtId="0" fontId="4" fillId="3" borderId="11" xfId="0" applyFont="1" applyFill="1" applyBorder="1" applyAlignment="1" applyProtection="1">
      <alignment horizontal="center" vertical="center"/>
      <protection locked="0"/>
    </xf>
    <xf numFmtId="0" fontId="32" fillId="0" borderId="0" xfId="127" applyFont="1"/>
    <xf numFmtId="0" fontId="33" fillId="0" borderId="0" xfId="127" applyFont="1"/>
    <xf numFmtId="168" fontId="34" fillId="0" borderId="0" xfId="127" applyNumberFormat="1" applyFont="1" applyAlignment="1">
      <alignment horizontal="right"/>
    </xf>
    <xf numFmtId="0" fontId="35" fillId="0" borderId="0" xfId="127" applyFont="1"/>
    <xf numFmtId="5" fontId="36" fillId="0" borderId="0" xfId="127" applyNumberFormat="1" applyFont="1"/>
    <xf numFmtId="168" fontId="37" fillId="0" borderId="0" xfId="127" applyNumberFormat="1" applyFont="1"/>
    <xf numFmtId="168" fontId="32" fillId="0" borderId="0" xfId="127" applyNumberFormat="1" applyFont="1"/>
    <xf numFmtId="164" fontId="32" fillId="0" borderId="0" xfId="127" applyNumberFormat="1" applyFont="1"/>
    <xf numFmtId="0" fontId="38" fillId="8" borderId="30" xfId="127" applyFont="1" applyFill="1" applyBorder="1"/>
    <xf numFmtId="0" fontId="38" fillId="8" borderId="31" xfId="127" applyFont="1" applyFill="1" applyBorder="1"/>
    <xf numFmtId="168" fontId="39" fillId="8" borderId="22" xfId="127" applyNumberFormat="1" applyFont="1" applyFill="1" applyBorder="1"/>
    <xf numFmtId="0" fontId="40" fillId="8" borderId="33" xfId="127" applyFont="1" applyFill="1" applyBorder="1" applyAlignment="1">
      <alignment horizontal="left" indent="1"/>
    </xf>
    <xf numFmtId="168" fontId="39" fillId="8" borderId="19" xfId="127" applyNumberFormat="1" applyFont="1" applyFill="1" applyBorder="1"/>
    <xf numFmtId="0" fontId="41" fillId="8" borderId="35" xfId="127" applyFont="1" applyFill="1" applyBorder="1" applyAlignment="1">
      <alignment horizontal="left"/>
    </xf>
    <xf numFmtId="0" fontId="41" fillId="8" borderId="29" xfId="127" applyFont="1" applyFill="1" applyBorder="1" applyAlignment="1">
      <alignment horizontal="left" wrapText="1" indent="1"/>
    </xf>
    <xf numFmtId="168" fontId="39" fillId="8" borderId="11" xfId="127" applyNumberFormat="1" applyFont="1" applyFill="1" applyBorder="1"/>
    <xf numFmtId="0" fontId="41" fillId="0" borderId="0" xfId="127" applyFont="1" applyAlignment="1">
      <alignment horizontal="left"/>
    </xf>
    <xf numFmtId="0" fontId="41" fillId="0" borderId="0" xfId="127" applyFont="1" applyAlignment="1">
      <alignment horizontal="left" wrapText="1" indent="1"/>
    </xf>
    <xf numFmtId="168" fontId="39" fillId="0" borderId="0" xfId="127" applyNumberFormat="1" applyFont="1"/>
    <xf numFmtId="164" fontId="32" fillId="0" borderId="0" xfId="128" applyNumberFormat="1" applyFont="1"/>
    <xf numFmtId="0" fontId="43" fillId="0" borderId="0" xfId="129" applyFont="1"/>
    <xf numFmtId="0" fontId="44" fillId="0" borderId="0" xfId="129" applyFont="1"/>
    <xf numFmtId="0" fontId="37" fillId="0" borderId="0" xfId="129" applyFont="1" applyAlignment="1">
      <alignment horizontal="right"/>
    </xf>
    <xf numFmtId="0" fontId="32" fillId="0" borderId="0" xfId="129" applyFont="1"/>
    <xf numFmtId="164" fontId="32" fillId="0" borderId="0" xfId="129" applyNumberFormat="1" applyFont="1"/>
    <xf numFmtId="0" fontId="45" fillId="0" borderId="10" xfId="128" applyFont="1" applyBorder="1" applyAlignment="1">
      <alignment horizontal="left"/>
    </xf>
    <xf numFmtId="0" fontId="46" fillId="0" borderId="36" xfId="129" applyFont="1" applyBorder="1"/>
    <xf numFmtId="0" fontId="46" fillId="0" borderId="34" xfId="129" applyFont="1" applyBorder="1"/>
    <xf numFmtId="0" fontId="35" fillId="0" borderId="2" xfId="128" applyFont="1" applyBorder="1" applyAlignment="1">
      <alignment horizontal="left"/>
    </xf>
    <xf numFmtId="0" fontId="35" fillId="0" borderId="2" xfId="128" applyFont="1" applyBorder="1" applyAlignment="1">
      <alignment horizontal="center"/>
    </xf>
    <xf numFmtId="0" fontId="35" fillId="0" borderId="4" xfId="128" applyFont="1" applyBorder="1" applyAlignment="1">
      <alignment horizontal="center"/>
    </xf>
    <xf numFmtId="168" fontId="47" fillId="0" borderId="37" xfId="130" applyNumberFormat="1" applyFont="1" applyFill="1" applyBorder="1" applyAlignment="1">
      <alignment horizontal="center"/>
    </xf>
    <xf numFmtId="0" fontId="35" fillId="0" borderId="37" xfId="130" applyNumberFormat="1" applyFont="1" applyFill="1" applyBorder="1" applyAlignment="1"/>
    <xf numFmtId="164" fontId="41" fillId="10" borderId="1" xfId="130" applyNumberFormat="1" applyFont="1" applyFill="1" applyBorder="1" applyAlignment="1">
      <alignment horizontal="centerContinuous"/>
    </xf>
    <xf numFmtId="0" fontId="35" fillId="0" borderId="5" xfId="128" applyFont="1" applyBorder="1" applyAlignment="1">
      <alignment horizontal="left"/>
    </xf>
    <xf numFmtId="0" fontId="35" fillId="0" borderId="7" xfId="128" applyFont="1" applyBorder="1" applyAlignment="1">
      <alignment horizontal="left"/>
    </xf>
    <xf numFmtId="168" fontId="47" fillId="0" borderId="38" xfId="130" applyNumberFormat="1" applyFont="1" applyFill="1" applyBorder="1" applyAlignment="1">
      <alignment horizontal="left"/>
    </xf>
    <xf numFmtId="0" fontId="35" fillId="0" borderId="38" xfId="130" applyNumberFormat="1" applyFont="1" applyFill="1" applyBorder="1" applyAlignment="1"/>
    <xf numFmtId="164" fontId="35" fillId="0" borderId="1" xfId="130" applyNumberFormat="1" applyFont="1" applyFill="1" applyBorder="1" applyAlignment="1">
      <alignment horizontal="center"/>
    </xf>
    <xf numFmtId="0" fontId="44" fillId="0" borderId="3" xfId="128" applyFont="1" applyBorder="1" applyAlignment="1">
      <alignment horizontal="left"/>
    </xf>
    <xf numFmtId="0" fontId="44" fillId="0" borderId="3" xfId="128" applyFont="1" applyBorder="1"/>
    <xf numFmtId="168" fontId="37" fillId="0" borderId="3" xfId="128" applyNumberFormat="1" applyFont="1" applyBorder="1" applyAlignment="1">
      <alignment horizontal="right"/>
    </xf>
    <xf numFmtId="168" fontId="32" fillId="0" borderId="3" xfId="128" applyNumberFormat="1" applyFont="1" applyBorder="1"/>
    <xf numFmtId="164" fontId="32" fillId="0" borderId="3" xfId="128" applyNumberFormat="1" applyFont="1" applyBorder="1"/>
    <xf numFmtId="0" fontId="49" fillId="0" borderId="2" xfId="131" applyFont="1" applyBorder="1" applyAlignment="1">
      <alignment horizontal="left"/>
    </xf>
    <xf numFmtId="0" fontId="50" fillId="0" borderId="3" xfId="127" applyFont="1" applyBorder="1" applyAlignment="1">
      <alignment horizontal="left"/>
    </xf>
    <xf numFmtId="0" fontId="32" fillId="0" borderId="3" xfId="131" applyFont="1" applyBorder="1" applyAlignment="1">
      <alignment horizontal="left"/>
    </xf>
    <xf numFmtId="168" fontId="37" fillId="0" borderId="3" xfId="132" applyNumberFormat="1" applyFont="1" applyFill="1" applyBorder="1" applyAlignment="1">
      <alignment horizontal="right"/>
    </xf>
    <xf numFmtId="168" fontId="32" fillId="0" borderId="3" xfId="127" applyNumberFormat="1" applyFont="1" applyBorder="1"/>
    <xf numFmtId="164" fontId="32" fillId="0" borderId="4" xfId="127" applyNumberFormat="1" applyFont="1" applyBorder="1"/>
    <xf numFmtId="0" fontId="49" fillId="0" borderId="8" xfId="131" applyFont="1" applyBorder="1" applyAlignment="1">
      <alignment horizontal="left"/>
    </xf>
    <xf numFmtId="0" fontId="49" fillId="0" borderId="0" xfId="131" applyFont="1" applyAlignment="1">
      <alignment horizontal="left"/>
    </xf>
    <xf numFmtId="0" fontId="32" fillId="0" borderId="0" xfId="131" applyFont="1" applyAlignment="1">
      <alignment horizontal="left"/>
    </xf>
    <xf numFmtId="168" fontId="37" fillId="0" borderId="0" xfId="132" applyNumberFormat="1" applyFont="1" applyFill="1" applyBorder="1" applyAlignment="1">
      <alignment horizontal="right"/>
    </xf>
    <xf numFmtId="164" fontId="32" fillId="0" borderId="9" xfId="127" applyNumberFormat="1" applyFont="1" applyBorder="1"/>
    <xf numFmtId="0" fontId="50" fillId="0" borderId="0" xfId="127" applyFont="1" applyAlignment="1">
      <alignment horizontal="left"/>
    </xf>
    <xf numFmtId="0" fontId="32" fillId="0" borderId="0" xfId="133" applyFont="1" applyAlignment="1">
      <alignment horizontal="left"/>
    </xf>
    <xf numFmtId="0" fontId="49" fillId="0" borderId="0" xfId="134" applyFont="1" applyAlignment="1">
      <alignment horizontal="left"/>
    </xf>
    <xf numFmtId="168" fontId="49" fillId="0" borderId="8" xfId="127" applyNumberFormat="1" applyFont="1" applyBorder="1"/>
    <xf numFmtId="168" fontId="49" fillId="0" borderId="0" xfId="127" applyNumberFormat="1" applyFont="1"/>
    <xf numFmtId="0" fontId="49" fillId="0" borderId="0" xfId="133" applyFont="1" applyAlignment="1">
      <alignment horizontal="left"/>
    </xf>
    <xf numFmtId="168" fontId="39" fillId="0" borderId="0" xfId="132" applyNumberFormat="1" applyFont="1" applyFill="1" applyBorder="1" applyAlignment="1">
      <alignment horizontal="right"/>
    </xf>
    <xf numFmtId="0" fontId="32" fillId="0" borderId="0" xfId="134" applyFont="1" applyAlignment="1">
      <alignment horizontal="left"/>
    </xf>
    <xf numFmtId="0" fontId="32" fillId="0" borderId="5" xfId="131" applyFont="1" applyBorder="1" applyAlignment="1">
      <alignment horizontal="left"/>
    </xf>
    <xf numFmtId="0" fontId="32" fillId="0" borderId="6" xfId="131" applyFont="1" applyBorder="1" applyAlignment="1">
      <alignment horizontal="left"/>
    </xf>
    <xf numFmtId="0" fontId="32" fillId="0" borderId="6" xfId="134" applyFont="1" applyBorder="1" applyAlignment="1">
      <alignment horizontal="left"/>
    </xf>
    <xf numFmtId="168" fontId="37" fillId="0" borderId="6" xfId="132" applyNumberFormat="1" applyFont="1" applyFill="1" applyBorder="1" applyAlignment="1">
      <alignment horizontal="right"/>
    </xf>
    <xf numFmtId="168" fontId="32" fillId="0" borderId="6" xfId="127" applyNumberFormat="1" applyFont="1" applyBorder="1"/>
    <xf numFmtId="164" fontId="32" fillId="0" borderId="7" xfId="127" applyNumberFormat="1" applyFont="1" applyBorder="1"/>
    <xf numFmtId="0" fontId="49" fillId="0" borderId="3" xfId="131" applyFont="1" applyBorder="1" applyAlignment="1">
      <alignment horizontal="left"/>
    </xf>
    <xf numFmtId="168" fontId="32" fillId="0" borderId="3" xfId="127" applyNumberFormat="1" applyFont="1" applyBorder="1" applyAlignment="1">
      <alignment horizontal="right"/>
    </xf>
    <xf numFmtId="164" fontId="32" fillId="0" borderId="4" xfId="127" applyNumberFormat="1" applyFont="1" applyBorder="1" applyAlignment="1">
      <alignment horizontal="right"/>
    </xf>
    <xf numFmtId="168" fontId="32" fillId="0" borderId="0" xfId="127" applyNumberFormat="1" applyFont="1" applyAlignment="1">
      <alignment horizontal="right"/>
    </xf>
    <xf numFmtId="164" fontId="32" fillId="0" borderId="9" xfId="127" applyNumberFormat="1" applyFont="1" applyBorder="1" applyAlignment="1">
      <alignment horizontal="right"/>
    </xf>
    <xf numFmtId="0" fontId="52" fillId="0" borderId="0" xfId="133" applyFont="1" applyAlignment="1">
      <alignment horizontal="left"/>
    </xf>
    <xf numFmtId="0" fontId="49" fillId="0" borderId="0" xfId="135" applyFont="1" applyAlignment="1">
      <alignment horizontal="left"/>
    </xf>
    <xf numFmtId="0" fontId="49" fillId="0" borderId="0" xfId="136" applyFont="1" applyAlignment="1">
      <alignment horizontal="left"/>
    </xf>
    <xf numFmtId="0" fontId="49" fillId="0" borderId="0" xfId="127" applyFont="1" applyAlignment="1">
      <alignment horizontal="left"/>
    </xf>
    <xf numFmtId="0" fontId="49" fillId="0" borderId="5" xfId="131" applyFont="1" applyBorder="1" applyAlignment="1">
      <alignment horizontal="left"/>
    </xf>
    <xf numFmtId="0" fontId="49" fillId="0" borderId="6" xfId="131" applyFont="1" applyBorder="1" applyAlignment="1">
      <alignment horizontal="left"/>
    </xf>
    <xf numFmtId="0" fontId="32" fillId="0" borderId="3" xfId="127" applyFont="1" applyBorder="1" applyAlignment="1">
      <alignment horizontal="left"/>
    </xf>
    <xf numFmtId="168" fontId="37" fillId="0" borderId="3" xfId="127" applyNumberFormat="1" applyFont="1" applyBorder="1" applyAlignment="1">
      <alignment horizontal="right"/>
    </xf>
    <xf numFmtId="0" fontId="32" fillId="0" borderId="0" xfId="127" applyFont="1" applyAlignment="1">
      <alignment horizontal="left"/>
    </xf>
    <xf numFmtId="168" fontId="37" fillId="0" borderId="0" xfId="127" applyNumberFormat="1" applyFont="1" applyAlignment="1">
      <alignment horizontal="right"/>
    </xf>
    <xf numFmtId="0" fontId="49" fillId="0" borderId="0" xfId="137" applyFont="1" applyAlignment="1">
      <alignment horizontal="left"/>
    </xf>
    <xf numFmtId="168" fontId="32" fillId="0" borderId="0" xfId="132" applyNumberFormat="1" applyFont="1" applyFill="1" applyBorder="1" applyAlignment="1">
      <alignment horizontal="right"/>
    </xf>
    <xf numFmtId="164" fontId="32" fillId="0" borderId="9" xfId="132" applyNumberFormat="1" applyFont="1" applyFill="1" applyBorder="1" applyAlignment="1">
      <alignment horizontal="right"/>
    </xf>
    <xf numFmtId="0" fontId="32" fillId="0" borderId="0" xfId="136" applyFont="1" applyAlignment="1">
      <alignment horizontal="left"/>
    </xf>
    <xf numFmtId="0" fontId="32" fillId="0" borderId="6" xfId="136" applyFont="1" applyBorder="1" applyAlignment="1">
      <alignment horizontal="left"/>
    </xf>
    <xf numFmtId="0" fontId="44" fillId="0" borderId="0" xfId="128" applyFont="1" applyAlignment="1">
      <alignment horizontal="left"/>
    </xf>
    <xf numFmtId="0" fontId="44" fillId="0" borderId="0" xfId="128" applyFont="1"/>
    <xf numFmtId="168" fontId="37" fillId="0" borderId="0" xfId="128" applyNumberFormat="1" applyFont="1" applyAlignment="1">
      <alignment horizontal="right"/>
    </xf>
    <xf numFmtId="168" fontId="32" fillId="0" borderId="0" xfId="128" applyNumberFormat="1" applyFont="1"/>
    <xf numFmtId="165" fontId="27" fillId="5" borderId="13" xfId="124" applyNumberFormat="1" applyFont="1" applyFill="1" applyBorder="1" applyAlignment="1" applyProtection="1">
      <alignment horizontal="center" vertical="center" wrapText="1"/>
    </xf>
    <xf numFmtId="165" fontId="27" fillId="5" borderId="12" xfId="124" applyNumberFormat="1" applyFont="1" applyFill="1" applyBorder="1" applyAlignment="1" applyProtection="1">
      <alignment horizontal="center" vertical="center" wrapText="1"/>
    </xf>
    <xf numFmtId="0" fontId="16" fillId="0" borderId="0" xfId="0" applyFont="1" applyAlignment="1">
      <alignment horizontal="left" wrapText="1"/>
    </xf>
    <xf numFmtId="0" fontId="30" fillId="0" borderId="0" xfId="0" applyFont="1" applyAlignment="1">
      <alignment horizontal="center"/>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24" fillId="6" borderId="30"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24" fillId="6" borderId="13"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12" xfId="0" applyFont="1" applyFill="1" applyBorder="1" applyAlignment="1">
      <alignment horizontal="center" vertical="center"/>
    </xf>
    <xf numFmtId="0" fontId="29" fillId="0" borderId="0" xfId="0" applyFont="1" applyAlignment="1">
      <alignment horizontal="center" vertical="center"/>
    </xf>
    <xf numFmtId="0" fontId="29" fillId="0" borderId="19" xfId="0" applyFont="1" applyBorder="1" applyAlignment="1">
      <alignment horizontal="center" vertical="center"/>
    </xf>
    <xf numFmtId="0" fontId="29" fillId="2" borderId="13" xfId="0" applyFont="1" applyFill="1" applyBorder="1" applyAlignment="1" applyProtection="1">
      <alignment horizontal="center" vertical="center" shrinkToFit="1"/>
      <protection locked="0"/>
    </xf>
    <xf numFmtId="0" fontId="29" fillId="2" borderId="17"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4" fillId="6" borderId="13"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10" fillId="0" borderId="8" xfId="0" applyFont="1" applyBorder="1" applyAlignment="1">
      <alignment horizontal="left" wrapText="1"/>
    </xf>
    <xf numFmtId="0" fontId="10" fillId="0" borderId="0" xfId="0" applyFont="1" applyAlignment="1">
      <alignment horizontal="left" wrapText="1"/>
    </xf>
    <xf numFmtId="0" fontId="10" fillId="0" borderId="9" xfId="0" applyFont="1" applyBorder="1" applyAlignment="1">
      <alignment horizontal="lef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8" xfId="0" applyFont="1" applyBorder="1" applyAlignment="1">
      <alignment horizontal="justify" vertical="top" wrapText="1"/>
    </xf>
    <xf numFmtId="0" fontId="7" fillId="0" borderId="0" xfId="0" applyFont="1" applyAlignment="1">
      <alignment horizontal="justify" vertical="top" wrapText="1"/>
    </xf>
    <xf numFmtId="0" fontId="7" fillId="0" borderId="9" xfId="0" applyFont="1" applyBorder="1" applyAlignment="1">
      <alignment horizontal="justify" vertical="top"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3" fillId="0" borderId="8" xfId="0" applyFont="1" applyBorder="1" applyAlignment="1">
      <alignment horizontal="justify" vertical="center" wrapText="1"/>
    </xf>
    <xf numFmtId="0" fontId="3" fillId="0" borderId="0" xfId="0" applyFont="1" applyAlignment="1">
      <alignment horizontal="justify" vertical="center" wrapText="1"/>
    </xf>
    <xf numFmtId="0" fontId="3" fillId="0" borderId="9" xfId="0" applyFont="1" applyBorder="1" applyAlignment="1">
      <alignment horizontal="justify"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8" xfId="0" applyFont="1" applyBorder="1" applyAlignment="1">
      <alignment horizontal="justify" vertical="center" wrapText="1"/>
    </xf>
    <xf numFmtId="0" fontId="11" fillId="0" borderId="0" xfId="0" applyFont="1" applyAlignment="1">
      <alignment horizontal="justify" vertical="center" wrapText="1"/>
    </xf>
    <xf numFmtId="0" fontId="11" fillId="0" borderId="9" xfId="0" applyFont="1" applyBorder="1" applyAlignment="1">
      <alignment horizontal="justify"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35" fillId="9" borderId="10" xfId="127" applyFont="1" applyFill="1" applyBorder="1" applyAlignment="1">
      <alignment horizontal="left" wrapText="1" indent="1"/>
    </xf>
    <xf numFmtId="0" fontId="31" fillId="0" borderId="34" xfId="127" applyBorder="1" applyAlignment="1">
      <alignment horizontal="left" wrapText="1" indent="1"/>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0" fontId="15" fillId="0" borderId="0" xfId="0" applyFont="1" applyAlignment="1">
      <alignment horizontal="center"/>
    </xf>
  </cellXfs>
  <cellStyles count="138">
    <cellStyle name="Comma" xfId="125" builtinId="3"/>
    <cellStyle name="Currency" xfId="124" builtinId="4"/>
    <cellStyle name="Currency 2" xfId="132" xr:uid="{6153A7BB-2584-453C-8B94-46A34619B313}"/>
    <cellStyle name="Currency_Q2 FY96" xfId="130" xr:uid="{A51F7FED-3885-47D9-9ED2-35F3FF9286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Normal" xfId="0" builtinId="0"/>
    <cellStyle name="Normal 2" xfId="85" xr:uid="{00000000-0005-0000-0000-00007D000000}"/>
    <cellStyle name="Normal 3" xfId="126" xr:uid="{0BE2453F-12CB-4A92-96CD-8B62008BB9A6}"/>
    <cellStyle name="Normal 4" xfId="127" xr:uid="{03F63D1E-2AAA-42D6-A682-91C33F24808F}"/>
    <cellStyle name="Normal_Exec Summary" xfId="135" xr:uid="{3F170FFF-125E-4BB5-A171-E5B86254EEAA}"/>
    <cellStyle name="Normal_F&amp;COCPX" xfId="133" xr:uid="{2C15E5A6-3855-432A-BECF-21E4E477E341}"/>
    <cellStyle name="Normal_Lowlights" xfId="137" xr:uid="{F0A1677D-1BD9-4F63-8133-9413416DBE39}"/>
    <cellStyle name="Normal_MACRO1.XLM" xfId="134" xr:uid="{BF52777F-0E9B-45EB-A178-3866546C1C03}"/>
    <cellStyle name="Normal_MAJCOM" xfId="129" xr:uid="{73E7FB08-DFB1-4CB1-B634-0216D6F54426}"/>
    <cellStyle name="Normal_MarketingDetail" xfId="128" xr:uid="{51C4A9E3-AE87-411D-BC3F-94A5C27DEB13}"/>
    <cellStyle name="Normal_MCOE Summary" xfId="131" xr:uid="{3D7D388B-8934-4C99-B07D-9E3EBDCCD0D0}"/>
    <cellStyle name="Normal_MCOE Summary (2)" xfId="136" xr:uid="{1B0683E8-07CA-42AC-ADBE-65BA99C510E2}"/>
  </cellStyles>
  <dxfs count="0"/>
  <tableStyles count="0" defaultTableStyle="TableStyleMedium9" defaultPivotStyle="PivotStyleMedium4"/>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190500</xdr:rowOff>
    </xdr:from>
    <xdr:to>
      <xdr:col>2</xdr:col>
      <xdr:colOff>695325</xdr:colOff>
      <xdr:row>0</xdr:row>
      <xdr:rowOff>609600</xdr:rowOff>
    </xdr:to>
    <xdr:pic>
      <xdr:nvPicPr>
        <xdr:cNvPr id="2" name="Picture 1">
          <a:extLst>
            <a:ext uri="{FF2B5EF4-FFF2-40B4-BE49-F238E27FC236}">
              <a16:creationId xmlns:a16="http://schemas.microsoft.com/office/drawing/2014/main" id="{285F5FAF-C162-4830-8D7B-6857D3850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00"/>
          <a:ext cx="21907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43;&#238;&#143;&#164;&#8220;&#157;_WIN\&#8216;&#229;&#141;&#226;&#8218;&#179;&#8218;&#241;&#8218;&#204;&#402;f\!Business\!Planning\!Products\AT3\SCM7716a(AT3&#8216;&#188;&#142;&#208;&#8221;&#228;&#352;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43;&#238;&#143;&#164;&#8220;&#157;_WIN\&#8216;&#229;&#141;&#226;&#8218;&#179;&#8218;&#241;&#8218;&#204;&#402;f\Data\Business\!Planning\Market\SCM7208c(te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LOAT4\data\data\Gemcontract\Bids,%20Contracts%20and%20Awards\Bids%20Submitted\S-Z\South%20Carolina%20State%20of_Ext%2010%2020%2021_DH%20(RJ)\_5%20Bid%20Response\_5b%20Final%20Copy%20of%20Response%20to%20Client\FILES%20TO%20UPLOAD\Toshiba%20Price%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
      <sheetName val="UPDATE"/>
      <sheetName val="CONF"/>
      <sheetName val="DEAL"/>
      <sheetName val="CUST"/>
      <sheetName val="CPC"/>
      <sheetName val="AIMS"/>
      <sheetName val="AIMS II"/>
      <sheetName val="Conn Maint"/>
      <sheetName val="Cop Sply"/>
      <sheetName val="Staples"/>
      <sheetName val="Fax Sply"/>
      <sheetName val="Fax Maint"/>
      <sheetName val="Printer Sply"/>
      <sheetName val="Printer Maint"/>
      <sheetName val="Printer Maint Kit"/>
      <sheetName val="Pricing Analysis"/>
      <sheetName val="AIMS_II"/>
      <sheetName val="Conn_Maint"/>
      <sheetName val="Cop_Sply"/>
      <sheetName val="Fax_Sply"/>
      <sheetName val="Fax_Maint"/>
      <sheetName val="Printer_Sply"/>
      <sheetName val="Printer_Maint"/>
      <sheetName val="Printer_Maint_Kit"/>
      <sheetName val="Pricing_Analysis"/>
      <sheetName val="SCM7716a(AT3‘¼Ð”äŠ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5706A"/>
      <sheetName val="Old models"/>
      <sheetName val="開発プロセスフォローチャート(BP)"/>
      <sheetName val="Old_models"/>
    </sheetNames>
    <sheetDataSet>
      <sheetData sheetId="0" refreshError="1">
        <row r="1">
          <cell r="A1" t="str">
            <v>Model Name</v>
          </cell>
          <cell r="DJ1" t="str">
            <v>Date</v>
          </cell>
        </row>
        <row r="2">
          <cell r="A2" t="str">
            <v>Manufacturer</v>
          </cell>
          <cell r="DJ2" t="str">
            <v>Rated by</v>
          </cell>
        </row>
        <row r="3">
          <cell r="B3" t="str">
            <v>SRP</v>
          </cell>
        </row>
        <row r="4">
          <cell r="B4" t="str">
            <v>Introduction</v>
          </cell>
        </row>
        <row r="5">
          <cell r="B5" t="str">
            <v>OEM Supplier</v>
          </cell>
        </row>
        <row r="6">
          <cell r="B6" t="str">
            <v>Mode(ITU-T)</v>
          </cell>
        </row>
        <row r="7">
          <cell r="A7" t="str">
            <v>TYPE</v>
          </cell>
        </row>
        <row r="8">
          <cell r="B8" t="str">
            <v>Scanning Method</v>
          </cell>
        </row>
        <row r="9">
          <cell r="B9" t="str">
            <v>Recording Method</v>
          </cell>
          <cell r="DG9" t="str">
            <v>Thermal/T.T.</v>
          </cell>
          <cell r="DH9" t="str">
            <v>Inkjet</v>
          </cell>
          <cell r="DI9" t="str">
            <v>LED</v>
          </cell>
          <cell r="DJ9" t="str">
            <v>Laser</v>
          </cell>
        </row>
        <row r="10">
          <cell r="B10" t="str">
            <v>Compression</v>
          </cell>
          <cell r="DG10" t="str">
            <v>MH</v>
          </cell>
          <cell r="DH10" t="str">
            <v>MR</v>
          </cell>
          <cell r="DI10" t="str">
            <v>MMR</v>
          </cell>
          <cell r="DJ10" t="str">
            <v>JBIG</v>
          </cell>
        </row>
        <row r="11">
          <cell r="A11" t="str">
            <v>SPEED/RESOLUTION</v>
          </cell>
        </row>
        <row r="12">
          <cell r="B12" t="str">
            <v>TX Time (second)</v>
          </cell>
        </row>
        <row r="13">
          <cell r="B13" t="str">
            <v>MODEM Speed (bps)</v>
          </cell>
          <cell r="DG13" t="str">
            <v>9600</v>
          </cell>
          <cell r="DI13" t="str">
            <v>14400</v>
          </cell>
          <cell r="DJ13" t="str">
            <v>&gt; 14400</v>
          </cell>
        </row>
        <row r="14">
          <cell r="B14" t="str">
            <v>Printer Speed (ppm)</v>
          </cell>
        </row>
        <row r="15">
          <cell r="B15" t="str">
            <v>TX Resolution</v>
          </cell>
          <cell r="DG15" t="str">
            <v>Fine</v>
          </cell>
          <cell r="DH15" t="str">
            <v>S-Fine</v>
          </cell>
          <cell r="DJ15" t="str">
            <v>U-Fine</v>
          </cell>
        </row>
        <row r="16">
          <cell r="B16" t="str">
            <v>Halftone (levels)</v>
          </cell>
          <cell r="DG16" t="str">
            <v>Dither</v>
          </cell>
          <cell r="DH16" t="str">
            <v>ED</v>
          </cell>
        </row>
        <row r="17">
          <cell r="A17" t="str">
            <v>PAPER/HANDLING</v>
          </cell>
        </row>
        <row r="18">
          <cell r="B18" t="str">
            <v># of Standard Paper Cassette</v>
          </cell>
        </row>
        <row r="19">
          <cell r="B19" t="str">
            <v>Paper Capacity (sheets)</v>
          </cell>
          <cell r="DG19" t="str">
            <v>&lt; 250</v>
          </cell>
          <cell r="DH19" t="str">
            <v>250</v>
          </cell>
          <cell r="DI19" t="str">
            <v>&gt; 250</v>
          </cell>
        </row>
        <row r="20">
          <cell r="B20" t="str">
            <v>Optional Paper Capacity (sheets)</v>
          </cell>
          <cell r="DG20" t="str">
            <v>No</v>
          </cell>
          <cell r="DH20" t="str">
            <v>250</v>
          </cell>
          <cell r="DI20" t="str">
            <v>&gt; 250</v>
          </cell>
        </row>
        <row r="21">
          <cell r="B21" t="str">
            <v>ADF (pages)</v>
          </cell>
          <cell r="DG21" t="str">
            <v>&lt;= 14</v>
          </cell>
          <cell r="DH21" t="str">
            <v>15 - 30</v>
          </cell>
          <cell r="DI21" t="str">
            <v>&gt; 30</v>
          </cell>
        </row>
        <row r="22">
          <cell r="B22" t="str">
            <v>Document Size Max.</v>
          </cell>
        </row>
        <row r="23">
          <cell r="B23" t="str">
            <v>Document Size Min.</v>
          </cell>
        </row>
        <row r="24">
          <cell r="B24" t="str">
            <v>Scanning Width</v>
          </cell>
          <cell r="DG24" t="str">
            <v>A4</v>
          </cell>
          <cell r="DH24" t="str">
            <v>B4</v>
          </cell>
          <cell r="DI24" t="str">
            <v>A3</v>
          </cell>
        </row>
        <row r="25">
          <cell r="B25" t="str">
            <v>Cutter</v>
          </cell>
        </row>
        <row r="26">
          <cell r="B26" t="str">
            <v>Front Loading</v>
          </cell>
          <cell r="DG26" t="str">
            <v>No</v>
          </cell>
          <cell r="DI26" t="str">
            <v>Yes</v>
          </cell>
        </row>
        <row r="27">
          <cell r="A27" t="str">
            <v>DIALING</v>
          </cell>
        </row>
        <row r="28">
          <cell r="B28" t="str">
            <v>One Touch Dial (#)</v>
          </cell>
          <cell r="DG28" t="str">
            <v>0 - 9</v>
          </cell>
          <cell r="DH28" t="str">
            <v>10 - 25</v>
          </cell>
          <cell r="DI28" t="str">
            <v>&gt; 25</v>
          </cell>
        </row>
        <row r="29">
          <cell r="B29" t="str">
            <v>Abbreviate Dial (#)</v>
          </cell>
        </row>
        <row r="30">
          <cell r="B30" t="str">
            <v>Speed Dial Total (#)</v>
          </cell>
        </row>
        <row r="31">
          <cell r="B31" t="str">
            <v>Directory Dial</v>
          </cell>
        </row>
        <row r="32">
          <cell r="B32" t="str">
            <v>Auto Redial (No. of Times)</v>
          </cell>
        </row>
        <row r="33">
          <cell r="B33" t="str">
            <v>Auto Redial (Interval length)</v>
          </cell>
        </row>
        <row r="34">
          <cell r="B34" t="str">
            <v>Group Dial (#)</v>
          </cell>
        </row>
        <row r="35">
          <cell r="B35" t="str">
            <v>Program Keys (#)</v>
          </cell>
        </row>
        <row r="36">
          <cell r="A36" t="str">
            <v>USER CODES</v>
          </cell>
        </row>
        <row r="37">
          <cell r="B37" t="str">
            <v>Access Codes</v>
          </cell>
        </row>
        <row r="38">
          <cell r="B38" t="str">
            <v>Closed User Group Codes</v>
          </cell>
        </row>
        <row r="39">
          <cell r="B39" t="str">
            <v>Department Code TX</v>
          </cell>
        </row>
        <row r="40">
          <cell r="A40" t="str">
            <v>Multi-Function</v>
          </cell>
        </row>
        <row r="41">
          <cell r="B41" t="str">
            <v>Interface</v>
          </cell>
        </row>
        <row r="42">
          <cell r="B42" t="str">
            <v>PC-Fax Function</v>
          </cell>
        </row>
        <row r="43">
          <cell r="B43" t="str">
            <v>Printer Function</v>
          </cell>
        </row>
        <row r="44">
          <cell r="B44" t="str">
            <v>Scanner Function</v>
          </cell>
        </row>
        <row r="46">
          <cell r="A46" t="str">
            <v>FEATURES</v>
          </cell>
        </row>
        <row r="47">
          <cell r="B47" t="str">
            <v>LCD (digits)</v>
          </cell>
          <cell r="DG47" t="str">
            <v>&lt;= 16</v>
          </cell>
          <cell r="DH47" t="str">
            <v>17-40</v>
          </cell>
          <cell r="DI47" t="str">
            <v>&gt;= 41</v>
          </cell>
        </row>
        <row r="48">
          <cell r="B48" t="str">
            <v>Dual Access</v>
          </cell>
          <cell r="DG48" t="str">
            <v>Semi</v>
          </cell>
          <cell r="DH48" t="str">
            <v>Basic</v>
          </cell>
          <cell r="DI48" t="str">
            <v>Full</v>
          </cell>
        </row>
        <row r="49">
          <cell r="B49" t="str">
            <v>TX Reservation with Memory</v>
          </cell>
        </row>
        <row r="50">
          <cell r="B50" t="str">
            <v>ECM(ITU-T)</v>
          </cell>
          <cell r="DG50" t="str">
            <v>No</v>
          </cell>
          <cell r="DH50" t="str">
            <v>ITU-T</v>
          </cell>
        </row>
        <row r="51">
          <cell r="B51" t="str">
            <v>TAM SW, I/F</v>
          </cell>
        </row>
        <row r="52">
          <cell r="B52" t="str">
            <v>FAX/TEL Switch</v>
          </cell>
          <cell r="DG52" t="str">
            <v>No</v>
          </cell>
          <cell r="DH52" t="str">
            <v>Yes</v>
          </cell>
          <cell r="DI52" t="str">
            <v>Yes,OGM</v>
          </cell>
        </row>
        <row r="53">
          <cell r="B53" t="str">
            <v>Automatic Recording Reduction</v>
          </cell>
          <cell r="DG53" t="str">
            <v>No</v>
          </cell>
          <cell r="DH53" t="str">
            <v>Yes</v>
          </cell>
        </row>
        <row r="54">
          <cell r="B54" t="str">
            <v>T.A./Delay/Memory Polling</v>
          </cell>
        </row>
        <row r="55">
          <cell r="B55" t="str">
            <v>Continuous Polling</v>
          </cell>
        </row>
        <row r="56">
          <cell r="B56" t="str">
            <v>Relay Broadcasting(Request/Hub)</v>
          </cell>
          <cell r="DG56" t="str">
            <v>No</v>
          </cell>
          <cell r="DH56" t="str">
            <v>Request</v>
          </cell>
          <cell r="DI56" t="str">
            <v>Req./Hub</v>
          </cell>
        </row>
        <row r="57">
          <cell r="B57" t="str">
            <v># of Timer TX</v>
          </cell>
          <cell r="DG57" t="str">
            <v>0 -1</v>
          </cell>
          <cell r="DH57" t="str">
            <v>2 -10</v>
          </cell>
          <cell r="DI57" t="str">
            <v>&gt;= 11</v>
          </cell>
        </row>
        <row r="58">
          <cell r="B58" t="str">
            <v>Security TX/RX</v>
          </cell>
        </row>
        <row r="59">
          <cell r="B59" t="str">
            <v>Competitive Differentiation Feature</v>
          </cell>
          <cell r="DG59" t="str">
            <v>No</v>
          </cell>
        </row>
        <row r="60">
          <cell r="A60" t="str">
            <v>Memory</v>
          </cell>
        </row>
        <row r="61">
          <cell r="B61" t="str">
            <v>Standard Memory (MB/Page)</v>
          </cell>
          <cell r="DG61" t="str">
            <v>&lt;= 0.25</v>
          </cell>
          <cell r="DH61" t="str">
            <v>0.3-0.75</v>
          </cell>
          <cell r="DI61" t="str">
            <v>0.8 - 1.5</v>
          </cell>
          <cell r="DJ61" t="str">
            <v>&gt; 1.5</v>
          </cell>
        </row>
        <row r="62">
          <cell r="B62" t="str">
            <v>Option Memory (MB/Page, max.)</v>
          </cell>
          <cell r="DG62" t="str">
            <v>No</v>
          </cell>
          <cell r="DH62" t="str">
            <v>1</v>
          </cell>
          <cell r="DI62" t="str">
            <v>2</v>
          </cell>
          <cell r="DJ62" t="str">
            <v>&gt;= 3</v>
          </cell>
        </row>
        <row r="63">
          <cell r="B63" t="str">
            <v>Bach TX</v>
          </cell>
          <cell r="DG63" t="str">
            <v>No</v>
          </cell>
          <cell r="DH63" t="str">
            <v>Yes</v>
          </cell>
        </row>
        <row r="64">
          <cell r="B64" t="str">
            <v>Sequential Broadcasting</v>
          </cell>
        </row>
        <row r="65">
          <cell r="B65" t="str">
            <v>Substitute RX</v>
          </cell>
        </row>
        <row r="66">
          <cell r="B66" t="str">
            <v>Copy (#)</v>
          </cell>
        </row>
        <row r="67">
          <cell r="A67" t="str">
            <v>SPECIFICATIONS</v>
          </cell>
        </row>
        <row r="68">
          <cell r="B68" t="str">
            <v>Height (in)</v>
          </cell>
        </row>
        <row r="69">
          <cell r="B69" t="str">
            <v>Width (in)</v>
          </cell>
        </row>
        <row r="70">
          <cell r="B70" t="str">
            <v>Depth (in)</v>
          </cell>
        </row>
        <row r="71">
          <cell r="B71" t="str">
            <v>Weight (lbs)</v>
          </cell>
        </row>
        <row r="72">
          <cell r="B72" t="str">
            <v>C.P.C.</v>
          </cell>
        </row>
        <row r="73">
          <cell r="B73" t="str">
            <v>Tonner S.R.P.</v>
          </cell>
        </row>
        <row r="74">
          <cell r="B74" t="str">
            <v>Toner Yield (page)</v>
          </cell>
        </row>
        <row r="75">
          <cell r="B75" t="str">
            <v>Process S.R.P.($)</v>
          </cell>
        </row>
        <row r="76">
          <cell r="B76" t="str">
            <v>Process Yield(page)</v>
          </cell>
        </row>
        <row r="77">
          <cell r="B77" t="str">
            <v>Extra S.R.P.($)</v>
          </cell>
        </row>
        <row r="78">
          <cell r="B78" t="str">
            <v>Extra Yield (page)</v>
          </cell>
        </row>
        <row r="80">
          <cell r="A80" t="str">
            <v>Source</v>
          </cell>
        </row>
        <row r="81">
          <cell r="A81" t="str">
            <v>Input Date</v>
          </cell>
        </row>
        <row r="82">
          <cell r="B82" t="str">
            <v>Main Sales Channel</v>
          </cell>
        </row>
        <row r="83">
          <cell r="A83" t="str">
            <v>Compatibility</v>
          </cell>
        </row>
        <row r="84">
          <cell r="A84" t="str">
            <v>Scanner</v>
          </cell>
        </row>
        <row r="85">
          <cell r="B85" t="str">
            <v>Maximum Scanning Width</v>
          </cell>
        </row>
        <row r="86">
          <cell r="B86" t="str">
            <v>Scanning Resolution (dpi)</v>
          </cell>
        </row>
        <row r="87">
          <cell r="B87" t="str">
            <v>Quick Scan (seconds)</v>
          </cell>
          <cell r="DG87" t="str">
            <v>&gt; 6</v>
          </cell>
          <cell r="DH87" t="str">
            <v>4.1-6</v>
          </cell>
          <cell r="DI87" t="str">
            <v>2.1-4</v>
          </cell>
          <cell r="DJ87" t="str">
            <v xml:space="preserve">&lt;= 2 </v>
          </cell>
        </row>
        <row r="88">
          <cell r="B88" t="str">
            <v>Contrast Control (Auto or Manual)</v>
          </cell>
        </row>
        <row r="89">
          <cell r="A89" t="str">
            <v>Printer</v>
          </cell>
        </row>
        <row r="90">
          <cell r="B90" t="str">
            <v>Correct Order Stacking</v>
          </cell>
          <cell r="DG90" t="str">
            <v>No</v>
          </cell>
          <cell r="DH90" t="str">
            <v>Memory</v>
          </cell>
          <cell r="DI90" t="str">
            <v>Yes</v>
          </cell>
        </row>
        <row r="91">
          <cell r="B91" t="str">
            <v>Printer Resolution (dpi)</v>
          </cell>
          <cell r="DG91" t="str">
            <v>200</v>
          </cell>
          <cell r="DH91" t="str">
            <v>300</v>
          </cell>
          <cell r="DI91" t="str">
            <v>&gt;= 400</v>
          </cell>
        </row>
        <row r="92">
          <cell r="B92" t="str">
            <v>Recording Paper Width</v>
          </cell>
        </row>
        <row r="93">
          <cell r="B93" t="str">
            <v>Recording Smoothing</v>
          </cell>
          <cell r="DG93" t="str">
            <v>No</v>
          </cell>
          <cell r="DH93" t="str">
            <v>Standard</v>
          </cell>
          <cell r="DI93" t="str">
            <v>Enhanced</v>
          </cell>
        </row>
        <row r="94">
          <cell r="B94" t="str">
            <v>Roll Paper Length</v>
          </cell>
        </row>
        <row r="95">
          <cell r="B95" t="str">
            <v>De-curler</v>
          </cell>
        </row>
        <row r="96">
          <cell r="A96" t="str">
            <v>Facsimile Communication</v>
          </cell>
        </row>
        <row r="97">
          <cell r="B97" t="str">
            <v>RX Resolution</v>
          </cell>
          <cell r="DG97" t="str">
            <v>Fine</v>
          </cell>
          <cell r="DI97" t="str">
            <v>S-Fine</v>
          </cell>
          <cell r="DJ97" t="str">
            <v>U-Fine</v>
          </cell>
        </row>
        <row r="98">
          <cell r="B98" t="str">
            <v>Delayed TX</v>
          </cell>
        </row>
        <row r="99">
          <cell r="B99" t="str">
            <v>Mail Box(Request/Hub)</v>
          </cell>
          <cell r="DG99" t="str">
            <v>No</v>
          </cell>
          <cell r="DH99" t="str">
            <v>Yes</v>
          </cell>
        </row>
        <row r="100">
          <cell r="B100" t="str">
            <v>Failed Communication Re-send</v>
          </cell>
        </row>
        <row r="101">
          <cell r="B101" t="str">
            <v>TTI/RTI</v>
          </cell>
        </row>
        <row r="102">
          <cell r="B102" t="str">
            <v>Page No. Setting</v>
          </cell>
        </row>
        <row r="103">
          <cell r="A103" t="str">
            <v>Telephone/Dialer</v>
          </cell>
        </row>
        <row r="104">
          <cell r="B104" t="str">
            <v>Built-in Handset</v>
          </cell>
        </row>
        <row r="105">
          <cell r="B105" t="str">
            <v>Last No. Redial</v>
          </cell>
        </row>
        <row r="106">
          <cell r="B106" t="str">
            <v>Alternate Dial</v>
          </cell>
        </row>
        <row r="107">
          <cell r="B107" t="str">
            <v>Chain Dial</v>
          </cell>
        </row>
        <row r="108">
          <cell r="B108" t="str">
            <v>On-Hook Dial</v>
          </cell>
        </row>
        <row r="110">
          <cell r="B110" t="str">
            <v>OGM</v>
          </cell>
        </row>
        <row r="112">
          <cell r="B112" t="str">
            <v>Distinctive Ring Pattern</v>
          </cell>
        </row>
        <row r="113">
          <cell r="B113" t="str">
            <v>Remote Activation/Deactivation</v>
          </cell>
        </row>
        <row r="114">
          <cell r="B114" t="str">
            <v>Ring Delay</v>
          </cell>
        </row>
        <row r="115">
          <cell r="B115" t="str">
            <v>Call Reservation</v>
          </cell>
        </row>
        <row r="116">
          <cell r="B116" t="str">
            <v>Call Back Message</v>
          </cell>
        </row>
        <row r="117">
          <cell r="B117" t="str">
            <v>Hold</v>
          </cell>
        </row>
        <row r="118">
          <cell r="B118" t="str">
            <v>Caller ID</v>
          </cell>
        </row>
        <row r="119">
          <cell r="A119" t="str">
            <v>General</v>
          </cell>
        </row>
        <row r="120">
          <cell r="B120" t="str">
            <v>Document Memory Backup</v>
          </cell>
          <cell r="DG120" t="str">
            <v>No</v>
          </cell>
          <cell r="DH120" t="str">
            <v>Option</v>
          </cell>
          <cell r="DI120" t="str">
            <v>Yes</v>
          </cell>
        </row>
        <row r="121">
          <cell r="B121" t="str">
            <v>Direct Function Access</v>
          </cell>
          <cell r="DG121" t="str">
            <v>No</v>
          </cell>
          <cell r="DH121" t="str">
            <v>Yes</v>
          </cell>
        </row>
        <row r="122">
          <cell r="B122" t="str">
            <v>Busy/Alarm Lamp</v>
          </cell>
        </row>
        <row r="123">
          <cell r="B123" t="str">
            <v>TX Report with Cover Page</v>
          </cell>
          <cell r="DG123" t="str">
            <v>No</v>
          </cell>
          <cell r="DH123" t="str">
            <v>Yes</v>
          </cell>
        </row>
        <row r="124">
          <cell r="B124" t="str">
            <v>TX Verification Stamp</v>
          </cell>
          <cell r="DG124" t="str">
            <v>No</v>
          </cell>
          <cell r="DH124" t="str">
            <v>Yes / Option</v>
          </cell>
        </row>
        <row r="125">
          <cell r="B125" t="str">
            <v>TX Result Display</v>
          </cell>
        </row>
        <row r="126">
          <cell r="B126" t="str">
            <v>Multi Language</v>
          </cell>
          <cell r="DG126" t="str">
            <v>No</v>
          </cell>
          <cell r="DH126" t="str">
            <v>Yes</v>
          </cell>
        </row>
        <row r="127">
          <cell r="B127" t="str">
            <v>RDC</v>
          </cell>
        </row>
        <row r="128">
          <cell r="B128" t="str">
            <v>Activity Report</v>
          </cell>
        </row>
        <row r="129">
          <cell r="B129" t="str">
            <v>Message Header</v>
          </cell>
        </row>
        <row r="130">
          <cell r="B130" t="str">
            <v>Automatic Coversheet</v>
          </cell>
        </row>
        <row r="131">
          <cell r="B131" t="str">
            <v>Power Save Mode</v>
          </cell>
        </row>
        <row r="132">
          <cell r="B132" t="str">
            <v>PC / LAN Connectivity</v>
          </cell>
          <cell r="DG132" t="str">
            <v>No</v>
          </cell>
          <cell r="DH132" t="str">
            <v>Option</v>
          </cell>
          <cell r="DI132" t="str">
            <v>Yes</v>
          </cell>
        </row>
        <row r="136">
          <cell r="B136" t="str">
            <v>Copier Function</v>
          </cell>
        </row>
        <row r="137">
          <cell r="A137" t="str">
            <v>Competitive Comparison of Facsimile / MFP</v>
          </cell>
        </row>
        <row r="138">
          <cell r="A138" t="str">
            <v>Feature Rating Table</v>
          </cell>
          <cell r="DL138" t="str">
            <v>Rev.0</v>
          </cell>
        </row>
        <row r="139">
          <cell r="A139" t="str">
            <v>Kenny's List</v>
          </cell>
        </row>
        <row r="140">
          <cell r="A140" t="str">
            <v>Informarkt</v>
          </cell>
        </row>
        <row r="141">
          <cell r="A141" t="str">
            <v>Dataquest's SpecCheck</v>
          </cell>
        </row>
        <row r="142">
          <cell r="A142" t="str">
            <v>Physic</v>
          </cell>
        </row>
        <row r="143">
          <cell r="A143" t="str">
            <v>Consumables</v>
          </cell>
        </row>
        <row r="144">
          <cell r="A144" t="str">
            <v>Feature Rating                            total</v>
          </cell>
          <cell r="DG144">
            <v>65</v>
          </cell>
        </row>
        <row r="145">
          <cell r="A145" t="str">
            <v>Productivity</v>
          </cell>
          <cell r="DG145">
            <v>0</v>
          </cell>
          <cell r="DH145">
            <v>1</v>
          </cell>
          <cell r="DI145">
            <v>2</v>
          </cell>
          <cell r="DJ145">
            <v>3</v>
          </cell>
          <cell r="DK145">
            <v>4</v>
          </cell>
          <cell r="DL145">
            <v>5</v>
          </cell>
        </row>
        <row r="146">
          <cell r="B146" t="str">
            <v>sub total</v>
          </cell>
          <cell r="DG146">
            <v>13</v>
          </cell>
        </row>
        <row r="147">
          <cell r="A147" t="str">
            <v>Reliability</v>
          </cell>
          <cell r="DG147">
            <v>0</v>
          </cell>
          <cell r="DH147">
            <v>1</v>
          </cell>
          <cell r="DI147">
            <v>2</v>
          </cell>
          <cell r="DJ147">
            <v>3</v>
          </cell>
          <cell r="DK147">
            <v>4</v>
          </cell>
          <cell r="DL147">
            <v>5</v>
          </cell>
        </row>
        <row r="148">
          <cell r="B148" t="str">
            <v>sub total</v>
          </cell>
          <cell r="DG148">
            <v>12</v>
          </cell>
        </row>
        <row r="149">
          <cell r="A149" t="str">
            <v>Image Quality</v>
          </cell>
          <cell r="DG149">
            <v>0</v>
          </cell>
          <cell r="DH149">
            <v>1</v>
          </cell>
          <cell r="DI149">
            <v>2</v>
          </cell>
          <cell r="DJ149">
            <v>3</v>
          </cell>
          <cell r="DK149">
            <v>4</v>
          </cell>
          <cell r="DL149">
            <v>5</v>
          </cell>
        </row>
        <row r="150">
          <cell r="B150" t="str">
            <v>sub total</v>
          </cell>
          <cell r="DG150">
            <v>14</v>
          </cell>
        </row>
        <row r="151">
          <cell r="A151" t="str">
            <v>Memory Features</v>
          </cell>
          <cell r="DG151">
            <v>0</v>
          </cell>
          <cell r="DH151">
            <v>1</v>
          </cell>
          <cell r="DI151">
            <v>2</v>
          </cell>
          <cell r="DJ151">
            <v>3</v>
          </cell>
          <cell r="DK151">
            <v>4</v>
          </cell>
          <cell r="DL151">
            <v>5</v>
          </cell>
        </row>
        <row r="152">
          <cell r="B152" t="str">
            <v>sub total</v>
          </cell>
          <cell r="DG152">
            <v>12</v>
          </cell>
        </row>
        <row r="153">
          <cell r="A153" t="str">
            <v>User Interface</v>
          </cell>
          <cell r="DG153">
            <v>0</v>
          </cell>
          <cell r="DH153">
            <v>1</v>
          </cell>
          <cell r="DI153">
            <v>2</v>
          </cell>
        </row>
        <row r="154">
          <cell r="B154" t="str">
            <v>sub total</v>
          </cell>
          <cell r="DG154">
            <v>14</v>
          </cell>
        </row>
        <row r="155">
          <cell r="A155" t="str">
            <v>Transmission Capability</v>
          </cell>
        </row>
        <row r="156">
          <cell r="A156" t="str">
            <v>Reception Capability</v>
          </cell>
        </row>
        <row r="157">
          <cell r="A157" t="str">
            <v>IMAGE CONTROL</v>
          </cell>
        </row>
        <row r="158">
          <cell r="A158" t="str">
            <v>POLLING</v>
          </cell>
        </row>
        <row r="159">
          <cell r="A159" t="str">
            <v>ORIGINAL COPY</v>
          </cell>
        </row>
        <row r="160">
          <cell r="A160" t="str">
            <v>REPORTS</v>
          </cell>
        </row>
      </sheetData>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chedule A1"/>
      <sheetName val="Pricing Schedule A2"/>
      <sheetName val="Pricing Schedule B"/>
      <sheetName val="Pricing Schedule C1"/>
      <sheetName val="Pricing Schedule C2"/>
    </sheetNames>
    <sheetDataSet>
      <sheetData sheetId="0">
        <row r="13">
          <cell r="C13" t="str">
            <v>Toshiba</v>
          </cell>
          <cell r="D13" t="str">
            <v>ESTUDIO4518A</v>
          </cell>
          <cell r="E13" t="str">
            <v>MR3031 RADF, MJ1042B Inner Finisher, PWRFLTR-XGPCS15D Surge Protector, STAND5005 Stand</v>
          </cell>
        </row>
        <row r="14">
          <cell r="C14" t="str">
            <v>Toshiba</v>
          </cell>
          <cell r="D14" t="str">
            <v>ESTUDIO4515AC</v>
          </cell>
          <cell r="E14" t="str">
            <v>MR3031 RADF, MJ1109B Console Finisher, KN5005 Bridge Kit, PWRFLTR-XGPCS15D Surge Protector, STAND5005 Stand</v>
          </cell>
        </row>
        <row r="15">
          <cell r="C15" t="str">
            <v>Toshiba</v>
          </cell>
          <cell r="D15" t="str">
            <v>ESTUDIO2518A</v>
          </cell>
          <cell r="E15" t="str">
            <v>MR3031 RADF, MJ1042B Inner Finisher, KD1058B 500-Sheet Paper Feed Pedestal, MY1048B 500-Sheet Drawer, PWRFLTR-XGPCS15D Surge Protector</v>
          </cell>
        </row>
        <row r="16">
          <cell r="C16" t="str">
            <v>Toshiba</v>
          </cell>
          <cell r="D16" t="str">
            <v>ESTUDIO2010AC</v>
          </cell>
          <cell r="E16" t="str">
            <v>MR3031 RADF, MJ1042B Inner Finisher, MY1047B 500-Sheet Paper Feed Unit, KD1058B 500-Sheet Paper Feed Pedestal, MY1048B 500-Sheet Drawer, PWRFLTR-XGPCS15D Surge Protector</v>
          </cell>
        </row>
        <row r="17">
          <cell r="C17" t="str">
            <v>Toshiba</v>
          </cell>
          <cell r="D17" t="str">
            <v>ESTUDIO3518A</v>
          </cell>
          <cell r="E17" t="str">
            <v>MR3031 RADF, MJ1042B Inner Finisher, KD1058B 500-Sheet Paper Feed Pedestal, MY1048B 500-Sheet Drawer, PWRFLTR-XGPCS15D Surge Protector</v>
          </cell>
        </row>
        <row r="18">
          <cell r="C18" t="str">
            <v>Toshiba</v>
          </cell>
          <cell r="D18" t="str">
            <v>ESTUDIO3015AC</v>
          </cell>
          <cell r="E18" t="str">
            <v>MR3031 RADF, MJ1109B Console Finisher, KN5005 Bridge Kit, KD1058B 500-Sheet Paper Feed Pedestal, MY1048B 500-Sheet Drawer, PWRFLTR-XGPCS15D Surge Protector</v>
          </cell>
        </row>
        <row r="19">
          <cell r="C19" t="str">
            <v>Toshiba</v>
          </cell>
          <cell r="D19" t="str">
            <v>ESTUDIO4518A</v>
          </cell>
          <cell r="E19" t="str">
            <v>MR3031 RADF, MJ1042B Inner Finisher, KD1058B 500-Sheet Paper Feed Pedestal, MY1048B 500-Sheet Drawer, PWRFLTR-XGPCS15D Surge Protector</v>
          </cell>
        </row>
        <row r="20">
          <cell r="C20" t="str">
            <v>Toshiba</v>
          </cell>
          <cell r="D20" t="str">
            <v>ESTUDIO4515AC</v>
          </cell>
          <cell r="E20" t="str">
            <v>MR3031 RADF, MJ1109B Console Finisher, KN5005 Bridge Kit, KD1058B 500-Sheet Paper Feed Pedestal, MY1048B 500-Sheet Drawer, PWRFLTR-XGPCS15D Surge Protector</v>
          </cell>
        </row>
        <row r="21">
          <cell r="C21" t="str">
            <v>Toshiba</v>
          </cell>
          <cell r="D21" t="str">
            <v>ESTUDIO6518A</v>
          </cell>
          <cell r="E21" t="str">
            <v>MJ1111B 50-Sheet Stapling Finisher, PWRFLTR-XGPCS20D Surge Protector</v>
          </cell>
        </row>
        <row r="22">
          <cell r="C22" t="str">
            <v>Toshiba</v>
          </cell>
          <cell r="D22" t="str">
            <v>ESTUDIO5015AC</v>
          </cell>
          <cell r="E22" t="str">
            <v>MR3031 RADF, MJ1109B Console Finisher, KN5005 Bridge Kit, KD1058B 500-Sheet Paper Feed Pedestal, MY1048B 500-Sheet Drawer, PWRFLTR-XGPCS15D Surge Protector</v>
          </cell>
        </row>
        <row r="23">
          <cell r="C23" t="str">
            <v>Toshiba</v>
          </cell>
          <cell r="D23" t="str">
            <v>ESTUDIO7518A</v>
          </cell>
          <cell r="E23" t="str">
            <v>MJ1111B 50-Sheet Stapling Finisher, PWRFLTR-XGPCS20D Surge Protector</v>
          </cell>
        </row>
        <row r="24">
          <cell r="C24" t="str">
            <v>Toshiba</v>
          </cell>
          <cell r="D24" t="str">
            <v>ESTUDIO6516AC</v>
          </cell>
          <cell r="E24" t="str">
            <v>MJ1111B 50-Sheet Stapling Finisher, PWRFLTR-XGPCS20D Surge Protector</v>
          </cell>
        </row>
        <row r="25">
          <cell r="C25" t="str">
            <v>Toshiba</v>
          </cell>
          <cell r="D25" t="str">
            <v>ESTUDIO1058</v>
          </cell>
          <cell r="E25" t="str">
            <v>PWRFLTR-XGPCS20820D Surge Protector</v>
          </cell>
        </row>
        <row r="26">
          <cell r="C26" t="str">
            <v>Toshiba</v>
          </cell>
          <cell r="D26" t="str">
            <v>ESTUDIO7516ACT</v>
          </cell>
          <cell r="E26" t="str">
            <v>MP2502B 2500-Sheet Large Capacity Feeder, MJ1112B Saddle Stitch Finisher, PWRFLTR-XGPCS20D Surge Protector</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H42"/>
  <sheetViews>
    <sheetView tabSelected="1" zoomScale="70" zoomScaleNormal="70" zoomScalePageLayoutView="125" workbookViewId="0">
      <selection sqref="A1:X1"/>
    </sheetView>
  </sheetViews>
  <sheetFormatPr defaultColWidth="11" defaultRowHeight="15.6" x14ac:dyDescent="0.3"/>
  <cols>
    <col min="1" max="1" width="24.59765625" customWidth="1"/>
    <col min="2" max="3" width="21.69921875" customWidth="1"/>
    <col min="4" max="4" width="23.69921875" customWidth="1"/>
    <col min="5" max="5" width="73.69921875" customWidth="1"/>
    <col min="6" max="6" width="2.09765625" customWidth="1"/>
    <col min="7" max="7" width="29.19921875" customWidth="1"/>
    <col min="8" max="9" width="26.19921875" customWidth="1"/>
    <col min="10" max="10" width="2.09765625" customWidth="1"/>
    <col min="11" max="12" width="24.69921875" customWidth="1"/>
    <col min="13" max="13" width="28.8984375" customWidth="1"/>
    <col min="14" max="14" width="2.09765625" customWidth="1"/>
    <col min="15" max="18" width="29.19921875" customWidth="1"/>
    <col min="19" max="19" width="37.59765625" customWidth="1"/>
    <col min="20" max="20" width="36.09765625" customWidth="1"/>
    <col min="21" max="21" width="2.09765625" customWidth="1"/>
    <col min="22" max="23" width="24.69921875" customWidth="1"/>
    <col min="24" max="24" width="29.09765625" customWidth="1"/>
    <col min="25" max="25" width="2.09765625" customWidth="1"/>
    <col min="26" max="29" width="11" customWidth="1"/>
  </cols>
  <sheetData>
    <row r="1" spans="1:450" s="147" customFormat="1" ht="33.9" customHeight="1" x14ac:dyDescent="0.5">
      <c r="A1" s="267" t="s">
        <v>39</v>
      </c>
      <c r="B1" s="267"/>
      <c r="C1" s="267"/>
      <c r="D1" s="267"/>
      <c r="E1" s="267"/>
      <c r="F1" s="267"/>
      <c r="G1" s="267"/>
      <c r="H1" s="267"/>
      <c r="I1" s="267"/>
      <c r="J1" s="267"/>
      <c r="K1" s="267"/>
      <c r="L1" s="267"/>
      <c r="M1" s="267"/>
      <c r="N1" s="267"/>
      <c r="O1" s="267"/>
      <c r="P1" s="267"/>
      <c r="Q1" s="267"/>
      <c r="R1" s="267"/>
      <c r="S1" s="267"/>
      <c r="T1" s="267"/>
      <c r="U1" s="267"/>
      <c r="V1" s="267"/>
      <c r="W1" s="267"/>
      <c r="X1" s="267"/>
      <c r="Y1" s="149"/>
      <c r="Z1" s="149"/>
      <c r="AA1" s="149"/>
    </row>
    <row r="2" spans="1:450" s="147" customFormat="1" ht="33.9" customHeight="1" x14ac:dyDescent="0.5">
      <c r="A2" s="267" t="s">
        <v>109</v>
      </c>
      <c r="B2" s="267"/>
      <c r="C2" s="267"/>
      <c r="D2" s="267"/>
      <c r="E2" s="267"/>
      <c r="F2" s="267"/>
      <c r="G2" s="267"/>
      <c r="H2" s="267"/>
      <c r="I2" s="267"/>
      <c r="J2" s="267"/>
      <c r="K2" s="267"/>
      <c r="L2" s="267"/>
      <c r="M2" s="267"/>
      <c r="N2" s="267"/>
      <c r="O2" s="267"/>
      <c r="P2" s="267"/>
      <c r="Q2" s="267"/>
      <c r="R2" s="267"/>
      <c r="S2" s="267"/>
      <c r="T2" s="267"/>
      <c r="U2" s="267"/>
      <c r="V2" s="267"/>
      <c r="W2" s="267"/>
      <c r="X2" s="267"/>
      <c r="Y2" s="149"/>
      <c r="Z2" s="149"/>
      <c r="AA2" s="149"/>
    </row>
    <row r="3" spans="1:450" ht="16.2" thickBot="1" x14ac:dyDescent="0.35">
      <c r="A3" s="3"/>
      <c r="B3" s="3"/>
      <c r="C3" s="3"/>
      <c r="D3" s="3"/>
      <c r="E3" s="3"/>
    </row>
    <row r="4" spans="1:450" ht="31.5" customHeight="1" thickBot="1" x14ac:dyDescent="0.35">
      <c r="A4" s="148" t="s">
        <v>59</v>
      </c>
      <c r="B4" s="282" t="s">
        <v>144</v>
      </c>
      <c r="C4" s="283"/>
      <c r="D4" s="284"/>
    </row>
    <row r="5" spans="1:450" ht="16.2" thickBot="1" x14ac:dyDescent="0.35">
      <c r="A5" s="3"/>
      <c r="B5" s="3"/>
      <c r="C5" s="3"/>
      <c r="D5" s="3"/>
    </row>
    <row r="6" spans="1:450" ht="31.5" customHeight="1" thickBot="1" x14ac:dyDescent="0.35">
      <c r="A6" s="280" t="s">
        <v>81</v>
      </c>
      <c r="B6" s="280"/>
      <c r="C6" s="281"/>
      <c r="D6" s="282" t="s">
        <v>137</v>
      </c>
      <c r="E6" s="283"/>
      <c r="F6" s="284"/>
    </row>
    <row r="7" spans="1:450" x14ac:dyDescent="0.3">
      <c r="A7" s="3"/>
      <c r="B7" s="3"/>
      <c r="C7" s="3"/>
    </row>
    <row r="8" spans="1:450" ht="16.2" thickBot="1" x14ac:dyDescent="0.35">
      <c r="A8" s="3"/>
      <c r="B8" s="3"/>
      <c r="C8" s="3"/>
      <c r="D8" s="3"/>
    </row>
    <row r="9" spans="1:450" s="135" customFormat="1" ht="50.4" customHeight="1" thickBot="1" x14ac:dyDescent="0.5">
      <c r="A9" s="134"/>
      <c r="B9" s="134"/>
      <c r="C9" s="277" t="s">
        <v>48</v>
      </c>
      <c r="D9" s="278"/>
      <c r="E9" s="279"/>
      <c r="F9" s="137"/>
      <c r="G9" s="277" t="s">
        <v>56</v>
      </c>
      <c r="H9" s="278"/>
      <c r="I9" s="278"/>
      <c r="J9" s="278"/>
      <c r="K9" s="278"/>
      <c r="L9" s="278"/>
      <c r="M9" s="279"/>
      <c r="N9" s="137"/>
      <c r="O9" s="274" t="s">
        <v>104</v>
      </c>
      <c r="P9" s="275"/>
      <c r="Q9" s="275"/>
      <c r="R9" s="275"/>
      <c r="S9" s="275"/>
      <c r="T9" s="275"/>
      <c r="U9" s="275"/>
      <c r="V9" s="275"/>
      <c r="W9" s="275"/>
      <c r="X9" s="276"/>
      <c r="Y9" s="136"/>
    </row>
    <row r="10" spans="1:450" ht="42.9" customHeight="1" thickBot="1" x14ac:dyDescent="0.35">
      <c r="A10" s="11"/>
      <c r="B10" s="11"/>
      <c r="C10" s="268" t="s">
        <v>112</v>
      </c>
      <c r="D10" s="270"/>
      <c r="E10" s="269"/>
      <c r="F10" s="31"/>
      <c r="G10" s="17" t="s">
        <v>35</v>
      </c>
      <c r="H10" s="268" t="s">
        <v>46</v>
      </c>
      <c r="I10" s="269"/>
      <c r="J10" s="31"/>
      <c r="K10" s="271" t="s">
        <v>57</v>
      </c>
      <c r="L10" s="272"/>
      <c r="M10" s="273"/>
      <c r="N10" s="31"/>
      <c r="O10" s="268" t="s">
        <v>47</v>
      </c>
      <c r="P10" s="270"/>
      <c r="Q10" s="270"/>
      <c r="R10" s="269"/>
      <c r="S10" s="133" t="s">
        <v>44</v>
      </c>
      <c r="T10" s="17" t="s">
        <v>45</v>
      </c>
      <c r="U10" s="31"/>
      <c r="V10" s="271" t="s">
        <v>58</v>
      </c>
      <c r="W10" s="272"/>
      <c r="X10" s="273"/>
      <c r="Y10" s="31"/>
    </row>
    <row r="11" spans="1:450" ht="261.89999999999998" customHeight="1" thickBot="1" x14ac:dyDescent="0.35">
      <c r="A11" s="17" t="s">
        <v>13</v>
      </c>
      <c r="B11" s="18" t="s">
        <v>19</v>
      </c>
      <c r="C11" s="17" t="s">
        <v>20</v>
      </c>
      <c r="D11" s="17" t="s">
        <v>36</v>
      </c>
      <c r="E11" s="55" t="s">
        <v>62</v>
      </c>
      <c r="F11" s="39"/>
      <c r="G11" s="18" t="s">
        <v>61</v>
      </c>
      <c r="H11" s="18" t="s">
        <v>113</v>
      </c>
      <c r="I11" s="18" t="s">
        <v>114</v>
      </c>
      <c r="J11" s="39"/>
      <c r="K11" s="41" t="s">
        <v>52</v>
      </c>
      <c r="L11" s="41" t="s">
        <v>53</v>
      </c>
      <c r="M11" s="41" t="s">
        <v>54</v>
      </c>
      <c r="N11" s="39"/>
      <c r="O11" s="18" t="s">
        <v>33</v>
      </c>
      <c r="P11" s="154" t="s">
        <v>71</v>
      </c>
      <c r="Q11" s="18" t="s">
        <v>34</v>
      </c>
      <c r="R11" s="154" t="s">
        <v>72</v>
      </c>
      <c r="S11" s="18" t="s">
        <v>63</v>
      </c>
      <c r="T11" s="154" t="s">
        <v>73</v>
      </c>
      <c r="U11" s="39"/>
      <c r="V11" s="41" t="s">
        <v>49</v>
      </c>
      <c r="W11" s="41" t="s">
        <v>50</v>
      </c>
      <c r="X11" s="41" t="s">
        <v>51</v>
      </c>
      <c r="Y11" s="39"/>
    </row>
    <row r="12" spans="1:450" s="167" customFormat="1" ht="63" customHeight="1" thickBot="1" x14ac:dyDescent="0.35">
      <c r="A12" s="155" t="s">
        <v>78</v>
      </c>
      <c r="B12" s="156">
        <v>1</v>
      </c>
      <c r="C12" s="157" t="s">
        <v>75</v>
      </c>
      <c r="D12" s="157" t="s">
        <v>76</v>
      </c>
      <c r="E12" s="158" t="s">
        <v>77</v>
      </c>
      <c r="F12" s="31"/>
      <c r="G12" s="159">
        <v>1</v>
      </c>
      <c r="H12" s="160">
        <v>1</v>
      </c>
      <c r="I12" s="160">
        <v>1</v>
      </c>
      <c r="J12" s="31"/>
      <c r="K12" s="161">
        <f>((((G12/60+((H12*O12+I12*Q12)))/(O12+Q12))))</f>
        <v>1.0000133333333334</v>
      </c>
      <c r="L12" s="162">
        <f>((((G12)+(H12*O12+I12*Q12)*60)))</f>
        <v>75001</v>
      </c>
      <c r="M12" s="162">
        <f>B12*L12</f>
        <v>75001</v>
      </c>
      <c r="N12" s="31"/>
      <c r="O12" s="163">
        <v>1000</v>
      </c>
      <c r="P12" s="164">
        <f>(O12*H12)</f>
        <v>1000</v>
      </c>
      <c r="Q12" s="163">
        <v>250</v>
      </c>
      <c r="R12" s="164">
        <f>Q12*I12</f>
        <v>250</v>
      </c>
      <c r="S12" s="165">
        <v>1</v>
      </c>
      <c r="T12" s="166">
        <f>((P12+R12+S12))</f>
        <v>1251</v>
      </c>
      <c r="U12" s="31"/>
      <c r="V12" s="161">
        <f>(T12)/(O12+Q12)</f>
        <v>1.0007999999999999</v>
      </c>
      <c r="W12" s="162">
        <f>((T12)*60)</f>
        <v>75060</v>
      </c>
      <c r="X12" s="162">
        <f t="shared" ref="X12" si="0">B12*W12</f>
        <v>75060</v>
      </c>
      <c r="Y12" s="3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row>
    <row r="13" spans="1:450" ht="63" customHeight="1" thickBot="1" x14ac:dyDescent="0.35">
      <c r="A13" s="19">
        <v>1</v>
      </c>
      <c r="B13" s="150">
        <v>71</v>
      </c>
      <c r="C13" s="95" t="s">
        <v>116</v>
      </c>
      <c r="D13" s="95" t="s">
        <v>117</v>
      </c>
      <c r="E13" s="96" t="s">
        <v>118</v>
      </c>
      <c r="F13" s="31"/>
      <c r="G13" s="97">
        <v>3724</v>
      </c>
      <c r="H13" s="98">
        <v>4.1000000000000003E-3</v>
      </c>
      <c r="I13" s="99"/>
      <c r="J13" s="31"/>
      <c r="K13" s="42">
        <f>((((G13/60+((H13*O13+I13*Q13)))/(O13+Q13))))</f>
        <v>6.6166666666666665E-2</v>
      </c>
      <c r="L13" s="43">
        <f>((((G13)+(H13*O13+I13*Q13)*60)))</f>
        <v>3970</v>
      </c>
      <c r="M13" s="43">
        <f>B13*L13</f>
        <v>281870</v>
      </c>
      <c r="N13" s="31"/>
      <c r="O13" s="27">
        <v>1000</v>
      </c>
      <c r="P13" s="40">
        <f>(O13*H13)</f>
        <v>4.1000000000000005</v>
      </c>
      <c r="Q13" s="35"/>
      <c r="R13" s="32"/>
      <c r="S13" s="93">
        <v>70.779999999999987</v>
      </c>
      <c r="T13" s="131">
        <f>((P13+R13+S13))</f>
        <v>74.879999999999981</v>
      </c>
      <c r="U13" s="31"/>
      <c r="V13" s="42">
        <f>(T13)/(O13+Q13)</f>
        <v>7.4879999999999974E-2</v>
      </c>
      <c r="W13" s="43">
        <f>((T13)*60)</f>
        <v>4492.7999999999993</v>
      </c>
      <c r="X13" s="43">
        <f t="shared" ref="X13:X26" si="1">B13*W13</f>
        <v>318988.79999999993</v>
      </c>
      <c r="Y13" s="31"/>
    </row>
    <row r="14" spans="1:450" ht="63" customHeight="1" thickBot="1" x14ac:dyDescent="0.35">
      <c r="A14" s="19" t="s">
        <v>17</v>
      </c>
      <c r="B14" s="150">
        <v>52</v>
      </c>
      <c r="C14" s="95" t="s">
        <v>116</v>
      </c>
      <c r="D14" s="95" t="s">
        <v>119</v>
      </c>
      <c r="E14" s="96" t="s">
        <v>120</v>
      </c>
      <c r="F14" s="31"/>
      <c r="G14" s="97">
        <v>6009</v>
      </c>
      <c r="H14" s="98">
        <v>4.1000000000000003E-3</v>
      </c>
      <c r="I14" s="98">
        <v>3.9E-2</v>
      </c>
      <c r="J14" s="31"/>
      <c r="K14" s="42">
        <f t="shared" ref="K14:K26" si="2">((((G14/60+((H14*O14+I14*Q14)))/(O14+Q14))))</f>
        <v>9.1200000000000003E-2</v>
      </c>
      <c r="L14" s="43">
        <f t="shared" ref="L14:L26" si="3">((((G14)+(H14*O14+I14*Q14)*60)))</f>
        <v>6840</v>
      </c>
      <c r="M14" s="43">
        <f t="shared" ref="M14:M26" si="4">B14*L14</f>
        <v>355680</v>
      </c>
      <c r="N14" s="31"/>
      <c r="O14" s="27">
        <v>1000</v>
      </c>
      <c r="P14" s="40">
        <f t="shared" ref="P14:P26" si="5">O14*H14</f>
        <v>4.1000000000000005</v>
      </c>
      <c r="Q14" s="28">
        <v>250</v>
      </c>
      <c r="R14" s="40">
        <f>Q14*I14</f>
        <v>9.75</v>
      </c>
      <c r="S14" s="93">
        <v>114.22999999999999</v>
      </c>
      <c r="T14" s="131">
        <f t="shared" ref="T14:T26" si="6">((P14+R14+S14))</f>
        <v>128.07999999999998</v>
      </c>
      <c r="U14" s="31"/>
      <c r="V14" s="42">
        <f t="shared" ref="V14:V26" si="7">(T14)/(O14+Q14)</f>
        <v>0.10246399999999999</v>
      </c>
      <c r="W14" s="43">
        <f>((T14)*60)</f>
        <v>7684.7999999999993</v>
      </c>
      <c r="X14" s="43">
        <f t="shared" si="1"/>
        <v>399609.59999999998</v>
      </c>
      <c r="Y14" s="31"/>
    </row>
    <row r="15" spans="1:450" ht="63" customHeight="1" thickBot="1" x14ac:dyDescent="0.35">
      <c r="A15" s="19">
        <v>2</v>
      </c>
      <c r="B15" s="150">
        <v>259</v>
      </c>
      <c r="C15" s="95" t="s">
        <v>116</v>
      </c>
      <c r="D15" s="95" t="s">
        <v>121</v>
      </c>
      <c r="E15" s="96" t="s">
        <v>122</v>
      </c>
      <c r="F15" s="31"/>
      <c r="G15" s="97">
        <v>3145</v>
      </c>
      <c r="H15" s="98">
        <v>4.1000000000000003E-3</v>
      </c>
      <c r="I15" s="99"/>
      <c r="J15" s="31"/>
      <c r="K15" s="42">
        <f t="shared" si="2"/>
        <v>3.0308333333333333E-2</v>
      </c>
      <c r="L15" s="43">
        <f t="shared" si="3"/>
        <v>3637</v>
      </c>
      <c r="M15" s="43">
        <f t="shared" si="4"/>
        <v>941983</v>
      </c>
      <c r="N15" s="31"/>
      <c r="O15" s="27">
        <v>2000</v>
      </c>
      <c r="P15" s="40">
        <f t="shared" si="5"/>
        <v>8.2000000000000011</v>
      </c>
      <c r="Q15" s="35"/>
      <c r="R15" s="32"/>
      <c r="S15" s="93">
        <v>59.790000000000006</v>
      </c>
      <c r="T15" s="131">
        <f t="shared" si="6"/>
        <v>67.990000000000009</v>
      </c>
      <c r="U15" s="31"/>
      <c r="V15" s="42">
        <f t="shared" si="7"/>
        <v>3.3995000000000004E-2</v>
      </c>
      <c r="W15" s="43">
        <f t="shared" ref="W15:W26" si="8">((T15)*60)</f>
        <v>4079.4000000000005</v>
      </c>
      <c r="X15" s="43">
        <f t="shared" si="1"/>
        <v>1056564.6000000001</v>
      </c>
      <c r="Y15" s="31"/>
    </row>
    <row r="16" spans="1:450" ht="63" customHeight="1" thickBot="1" x14ac:dyDescent="0.35">
      <c r="A16" s="19" t="s">
        <v>8</v>
      </c>
      <c r="B16" s="150">
        <v>159</v>
      </c>
      <c r="C16" s="95" t="s">
        <v>116</v>
      </c>
      <c r="D16" s="95" t="s">
        <v>123</v>
      </c>
      <c r="E16" s="96" t="s">
        <v>124</v>
      </c>
      <c r="F16" s="31"/>
      <c r="G16" s="97">
        <v>2649</v>
      </c>
      <c r="H16" s="98">
        <v>4.1000000000000003E-3</v>
      </c>
      <c r="I16" s="98">
        <v>3.9E-2</v>
      </c>
      <c r="J16" s="31"/>
      <c r="K16" s="42">
        <f t="shared" si="2"/>
        <v>2.8739999999999998E-2</v>
      </c>
      <c r="L16" s="43">
        <f t="shared" si="3"/>
        <v>4311</v>
      </c>
      <c r="M16" s="43">
        <f t="shared" si="4"/>
        <v>685449</v>
      </c>
      <c r="N16" s="31"/>
      <c r="O16" s="27">
        <v>2000</v>
      </c>
      <c r="P16" s="40">
        <f t="shared" si="5"/>
        <v>8.2000000000000011</v>
      </c>
      <c r="Q16" s="28">
        <v>500</v>
      </c>
      <c r="R16" s="40">
        <f>Q16*I16</f>
        <v>19.5</v>
      </c>
      <c r="S16" s="93">
        <v>50.350000000000009</v>
      </c>
      <c r="T16" s="131">
        <f t="shared" si="6"/>
        <v>78.050000000000011</v>
      </c>
      <c r="U16" s="31"/>
      <c r="V16" s="42">
        <f t="shared" si="7"/>
        <v>3.1220000000000005E-2</v>
      </c>
      <c r="W16" s="43">
        <f t="shared" si="8"/>
        <v>4683.0000000000009</v>
      </c>
      <c r="X16" s="43">
        <f t="shared" si="1"/>
        <v>744597.00000000012</v>
      </c>
      <c r="Y16" s="31"/>
    </row>
    <row r="17" spans="1:27" ht="63" customHeight="1" thickBot="1" x14ac:dyDescent="0.35">
      <c r="A17" s="19">
        <v>3</v>
      </c>
      <c r="B17" s="150">
        <v>228</v>
      </c>
      <c r="C17" s="95" t="s">
        <v>116</v>
      </c>
      <c r="D17" s="95" t="s">
        <v>125</v>
      </c>
      <c r="E17" s="96" t="s">
        <v>122</v>
      </c>
      <c r="F17" s="31"/>
      <c r="G17" s="97">
        <v>3496</v>
      </c>
      <c r="H17" s="98">
        <v>4.1000000000000003E-3</v>
      </c>
      <c r="I17" s="99"/>
      <c r="J17" s="31"/>
      <c r="K17" s="42">
        <f t="shared" si="2"/>
        <v>2.0747619047619049E-2</v>
      </c>
      <c r="L17" s="43">
        <f t="shared" si="3"/>
        <v>4357</v>
      </c>
      <c r="M17" s="43">
        <f t="shared" si="4"/>
        <v>993396</v>
      </c>
      <c r="N17" s="31"/>
      <c r="O17" s="27">
        <v>3500</v>
      </c>
      <c r="P17" s="40">
        <f t="shared" si="5"/>
        <v>14.350000000000001</v>
      </c>
      <c r="Q17" s="35"/>
      <c r="R17" s="32"/>
      <c r="S17" s="93">
        <v>66.460000000000008</v>
      </c>
      <c r="T17" s="131">
        <f t="shared" si="6"/>
        <v>80.81</v>
      </c>
      <c r="U17" s="31"/>
      <c r="V17" s="42">
        <f t="shared" si="7"/>
        <v>2.3088571428571431E-2</v>
      </c>
      <c r="W17" s="43">
        <f t="shared" si="8"/>
        <v>4848.6000000000004</v>
      </c>
      <c r="X17" s="43">
        <f t="shared" si="1"/>
        <v>1105480.8</v>
      </c>
      <c r="Y17" s="31"/>
    </row>
    <row r="18" spans="1:27" ht="63" customHeight="1" thickBot="1" x14ac:dyDescent="0.35">
      <c r="A18" s="19" t="s">
        <v>10</v>
      </c>
      <c r="B18" s="151">
        <v>115</v>
      </c>
      <c r="C18" s="95" t="s">
        <v>116</v>
      </c>
      <c r="D18" s="95" t="s">
        <v>126</v>
      </c>
      <c r="E18" s="96" t="s">
        <v>127</v>
      </c>
      <c r="F18" s="31"/>
      <c r="G18" s="97">
        <v>4660</v>
      </c>
      <c r="H18" s="98">
        <v>4.1000000000000003E-3</v>
      </c>
      <c r="I18" s="98">
        <v>4.2000000000000003E-2</v>
      </c>
      <c r="J18" s="31"/>
      <c r="K18" s="42">
        <f t="shared" si="2"/>
        <v>2.9781481481481485E-2</v>
      </c>
      <c r="L18" s="43">
        <f t="shared" si="3"/>
        <v>8041</v>
      </c>
      <c r="M18" s="43">
        <f t="shared" si="4"/>
        <v>924715</v>
      </c>
      <c r="N18" s="31"/>
      <c r="O18" s="33">
        <v>3500</v>
      </c>
      <c r="P18" s="40">
        <f t="shared" si="5"/>
        <v>14.350000000000001</v>
      </c>
      <c r="Q18" s="33">
        <v>1000</v>
      </c>
      <c r="R18" s="40">
        <f>Q18*I18</f>
        <v>42</v>
      </c>
      <c r="S18" s="93">
        <v>88.589999999999989</v>
      </c>
      <c r="T18" s="131">
        <f t="shared" si="6"/>
        <v>144.94</v>
      </c>
      <c r="U18" s="31"/>
      <c r="V18" s="42">
        <f t="shared" si="7"/>
        <v>3.2208888888888891E-2</v>
      </c>
      <c r="W18" s="43">
        <f t="shared" si="8"/>
        <v>8696.4</v>
      </c>
      <c r="X18" s="43">
        <f t="shared" si="1"/>
        <v>1000086</v>
      </c>
      <c r="Y18" s="31"/>
    </row>
    <row r="19" spans="1:27" ht="63" customHeight="1" thickBot="1" x14ac:dyDescent="0.35">
      <c r="A19" s="19" t="s">
        <v>92</v>
      </c>
      <c r="B19" s="153">
        <v>463</v>
      </c>
      <c r="C19" s="95" t="s">
        <v>116</v>
      </c>
      <c r="D19" s="95" t="s">
        <v>117</v>
      </c>
      <c r="E19" s="96" t="s">
        <v>122</v>
      </c>
      <c r="F19" s="31"/>
      <c r="G19" s="100">
        <v>4005</v>
      </c>
      <c r="H19" s="98">
        <v>4.1000000000000003E-3</v>
      </c>
      <c r="I19" s="99"/>
      <c r="J19" s="31"/>
      <c r="K19" s="42">
        <f t="shared" ref="K19:K20" si="9">((((G19/60+((H19*O19+I19*Q19)))/(O19+Q19))))</f>
        <v>1.2443750000000002E-2</v>
      </c>
      <c r="L19" s="43">
        <f t="shared" ref="L19:L20" si="10">((((G19)+(H19*O19+I19*Q19)*60)))</f>
        <v>5973</v>
      </c>
      <c r="M19" s="43">
        <f t="shared" ref="M19:M20" si="11">B19*L19</f>
        <v>2765499</v>
      </c>
      <c r="N19" s="31"/>
      <c r="O19" s="29">
        <v>8000</v>
      </c>
      <c r="P19" s="40">
        <f t="shared" ref="P19:P20" si="12">O19*H19</f>
        <v>32.800000000000004</v>
      </c>
      <c r="Q19" s="36"/>
      <c r="R19" s="32"/>
      <c r="S19" s="94">
        <v>76.129999999999981</v>
      </c>
      <c r="T19" s="131">
        <f t="shared" ref="T19:T20" si="13">((P19+R19+S19))</f>
        <v>108.92999999999998</v>
      </c>
      <c r="U19" s="31"/>
      <c r="V19" s="42">
        <f t="shared" ref="V19:V20" si="14">(T19)/(O19+Q19)</f>
        <v>1.3616249999999998E-2</v>
      </c>
      <c r="W19" s="43">
        <f t="shared" ref="W19:W20" si="15">((T19)*60)</f>
        <v>6535.7999999999984</v>
      </c>
      <c r="X19" s="43">
        <f t="shared" ref="X19:X20" si="16">B19*W19</f>
        <v>3026075.3999999994</v>
      </c>
      <c r="Y19" s="31"/>
    </row>
    <row r="20" spans="1:27" ht="63" customHeight="1" thickBot="1" x14ac:dyDescent="0.35">
      <c r="A20" s="169" t="s">
        <v>93</v>
      </c>
      <c r="B20" s="151">
        <v>348</v>
      </c>
      <c r="C20" s="95" t="s">
        <v>116</v>
      </c>
      <c r="D20" s="95" t="s">
        <v>119</v>
      </c>
      <c r="E20" s="96" t="s">
        <v>127</v>
      </c>
      <c r="F20" s="38"/>
      <c r="G20" s="100">
        <v>6290</v>
      </c>
      <c r="H20" s="98">
        <v>4.1000000000000003E-3</v>
      </c>
      <c r="I20" s="98">
        <v>3.9E-2</v>
      </c>
      <c r="J20" s="38"/>
      <c r="K20" s="42">
        <f t="shared" si="9"/>
        <v>2.0149549549549547E-2</v>
      </c>
      <c r="L20" s="43">
        <f t="shared" si="10"/>
        <v>11183</v>
      </c>
      <c r="M20" s="43">
        <f t="shared" si="11"/>
        <v>3891684</v>
      </c>
      <c r="N20" s="38"/>
      <c r="O20" s="34">
        <v>8000</v>
      </c>
      <c r="P20" s="40">
        <f t="shared" si="12"/>
        <v>32.800000000000004</v>
      </c>
      <c r="Q20" s="34">
        <v>1250</v>
      </c>
      <c r="R20" s="40">
        <f>Q20*I20</f>
        <v>48.75</v>
      </c>
      <c r="S20" s="94">
        <v>119.57999999999998</v>
      </c>
      <c r="T20" s="131">
        <f t="shared" si="13"/>
        <v>201.13</v>
      </c>
      <c r="U20" s="38"/>
      <c r="V20" s="42">
        <f t="shared" si="14"/>
        <v>2.1743783783783784E-2</v>
      </c>
      <c r="W20" s="43">
        <f t="shared" si="15"/>
        <v>12067.8</v>
      </c>
      <c r="X20" s="43">
        <f t="shared" si="16"/>
        <v>4199594.3999999994</v>
      </c>
      <c r="Y20" s="38"/>
    </row>
    <row r="21" spans="1:27" ht="63" customHeight="1" thickBot="1" x14ac:dyDescent="0.35">
      <c r="A21" s="169" t="s">
        <v>94</v>
      </c>
      <c r="B21" s="151">
        <v>1392</v>
      </c>
      <c r="C21" s="95" t="s">
        <v>116</v>
      </c>
      <c r="D21" s="95" t="s">
        <v>128</v>
      </c>
      <c r="E21" s="96" t="s">
        <v>129</v>
      </c>
      <c r="F21" s="31"/>
      <c r="G21" s="100">
        <v>6267</v>
      </c>
      <c r="H21" s="98">
        <v>4.1000000000000003E-3</v>
      </c>
      <c r="I21" s="99"/>
      <c r="J21" s="31"/>
      <c r="K21" s="42">
        <f t="shared" si="2"/>
        <v>1.1560714285714287E-2</v>
      </c>
      <c r="L21" s="43">
        <f t="shared" si="3"/>
        <v>9711</v>
      </c>
      <c r="M21" s="43">
        <f t="shared" si="4"/>
        <v>13517712</v>
      </c>
      <c r="N21" s="31"/>
      <c r="O21" s="29">
        <v>14000</v>
      </c>
      <c r="P21" s="40">
        <f t="shared" si="5"/>
        <v>57.400000000000006</v>
      </c>
      <c r="Q21" s="36"/>
      <c r="R21" s="32"/>
      <c r="S21" s="94">
        <v>119.14</v>
      </c>
      <c r="T21" s="131">
        <f t="shared" si="6"/>
        <v>176.54000000000002</v>
      </c>
      <c r="U21" s="31"/>
      <c r="V21" s="42">
        <f t="shared" si="7"/>
        <v>1.2610000000000001E-2</v>
      </c>
      <c r="W21" s="43">
        <f t="shared" si="8"/>
        <v>10592.400000000001</v>
      </c>
      <c r="X21" s="43">
        <f t="shared" si="1"/>
        <v>14744620.800000003</v>
      </c>
      <c r="Y21" s="31"/>
    </row>
    <row r="22" spans="1:27" ht="63" customHeight="1" thickBot="1" x14ac:dyDescent="0.35">
      <c r="A22" s="19" t="s">
        <v>95</v>
      </c>
      <c r="B22" s="153">
        <v>1047</v>
      </c>
      <c r="C22" s="95" t="s">
        <v>116</v>
      </c>
      <c r="D22" s="95" t="s">
        <v>130</v>
      </c>
      <c r="E22" s="96" t="s">
        <v>127</v>
      </c>
      <c r="F22" s="38"/>
      <c r="G22" s="100">
        <v>6492</v>
      </c>
      <c r="H22" s="98">
        <v>4.1000000000000003E-3</v>
      </c>
      <c r="I22" s="98">
        <v>3.6999999999999998E-2</v>
      </c>
      <c r="J22" s="38"/>
      <c r="K22" s="42">
        <f t="shared" si="2"/>
        <v>1.627058823529412E-2</v>
      </c>
      <c r="L22" s="43">
        <f t="shared" si="3"/>
        <v>16596</v>
      </c>
      <c r="M22" s="43">
        <f t="shared" si="4"/>
        <v>17376012</v>
      </c>
      <c r="N22" s="38"/>
      <c r="O22" s="34">
        <v>14000</v>
      </c>
      <c r="P22" s="40">
        <f t="shared" si="5"/>
        <v>57.400000000000006</v>
      </c>
      <c r="Q22" s="34">
        <v>3000</v>
      </c>
      <c r="R22" s="40">
        <f>Q22*I22</f>
        <v>111</v>
      </c>
      <c r="S22" s="94">
        <v>123.41999999999999</v>
      </c>
      <c r="T22" s="131">
        <f t="shared" si="6"/>
        <v>291.82</v>
      </c>
      <c r="U22" s="38"/>
      <c r="V22" s="42">
        <f t="shared" si="7"/>
        <v>1.7165882352941177E-2</v>
      </c>
      <c r="W22" s="43">
        <f t="shared" si="8"/>
        <v>17509.2</v>
      </c>
      <c r="X22" s="43">
        <f t="shared" si="1"/>
        <v>18332132.400000002</v>
      </c>
      <c r="Y22" s="38"/>
    </row>
    <row r="23" spans="1:27" ht="63" customHeight="1" thickBot="1" x14ac:dyDescent="0.35">
      <c r="A23" s="19">
        <v>5</v>
      </c>
      <c r="B23" s="151">
        <v>62</v>
      </c>
      <c r="C23" s="95" t="s">
        <v>116</v>
      </c>
      <c r="D23" s="95" t="s">
        <v>131</v>
      </c>
      <c r="E23" s="96" t="s">
        <v>129</v>
      </c>
      <c r="F23" s="38"/>
      <c r="G23" s="100">
        <v>8074</v>
      </c>
      <c r="H23" s="98">
        <v>4.1000000000000003E-3</v>
      </c>
      <c r="I23" s="99"/>
      <c r="J23" s="38"/>
      <c r="K23" s="42">
        <f t="shared" si="2"/>
        <v>9.482666666666667E-3</v>
      </c>
      <c r="L23" s="43">
        <f t="shared" si="3"/>
        <v>14224</v>
      </c>
      <c r="M23" s="43">
        <f t="shared" si="4"/>
        <v>881888</v>
      </c>
      <c r="N23" s="38"/>
      <c r="O23" s="30">
        <v>25000</v>
      </c>
      <c r="P23" s="40">
        <f t="shared" si="5"/>
        <v>102.50000000000001</v>
      </c>
      <c r="Q23" s="37"/>
      <c r="R23" s="32"/>
      <c r="S23" s="94">
        <v>153.49</v>
      </c>
      <c r="T23" s="131">
        <f t="shared" si="6"/>
        <v>255.99</v>
      </c>
      <c r="U23" s="38"/>
      <c r="V23" s="42">
        <f t="shared" si="7"/>
        <v>1.02396E-2</v>
      </c>
      <c r="W23" s="43">
        <f t="shared" si="8"/>
        <v>15359.400000000001</v>
      </c>
      <c r="X23" s="43">
        <f t="shared" si="1"/>
        <v>952282.8</v>
      </c>
      <c r="Y23" s="38"/>
    </row>
    <row r="24" spans="1:27" ht="63" customHeight="1" thickBot="1" x14ac:dyDescent="0.35">
      <c r="A24" s="19" t="s">
        <v>16</v>
      </c>
      <c r="B24" s="152">
        <v>24</v>
      </c>
      <c r="C24" s="95" t="s">
        <v>116</v>
      </c>
      <c r="D24" s="95" t="s">
        <v>132</v>
      </c>
      <c r="E24" s="96" t="s">
        <v>129</v>
      </c>
      <c r="F24" s="31"/>
      <c r="G24" s="100">
        <v>7825</v>
      </c>
      <c r="H24" s="98">
        <v>4.1000000000000003E-3</v>
      </c>
      <c r="I24" s="98">
        <v>3.4500000000000003E-2</v>
      </c>
      <c r="J24" s="31"/>
      <c r="K24" s="42">
        <f t="shared" si="2"/>
        <v>1.3513888888888891E-2</v>
      </c>
      <c r="L24" s="43">
        <f t="shared" si="3"/>
        <v>24325.000000000004</v>
      </c>
      <c r="M24" s="43">
        <f t="shared" si="4"/>
        <v>583800.00000000012</v>
      </c>
      <c r="N24" s="31"/>
      <c r="O24" s="29">
        <v>25000</v>
      </c>
      <c r="P24" s="40">
        <f t="shared" si="5"/>
        <v>102.50000000000001</v>
      </c>
      <c r="Q24" s="29">
        <v>5000</v>
      </c>
      <c r="R24" s="40">
        <f>Q24*I24</f>
        <v>172.50000000000003</v>
      </c>
      <c r="S24" s="94">
        <v>148.76000000000002</v>
      </c>
      <c r="T24" s="131">
        <f t="shared" si="6"/>
        <v>423.7600000000001</v>
      </c>
      <c r="U24" s="31"/>
      <c r="V24" s="42">
        <f t="shared" si="7"/>
        <v>1.4125333333333337E-2</v>
      </c>
      <c r="W24" s="43">
        <f t="shared" si="8"/>
        <v>25425.600000000006</v>
      </c>
      <c r="X24" s="43">
        <f t="shared" si="1"/>
        <v>610214.40000000014</v>
      </c>
      <c r="Y24" s="31"/>
    </row>
    <row r="25" spans="1:27" ht="63" customHeight="1" thickBot="1" x14ac:dyDescent="0.35">
      <c r="A25" s="19">
        <v>6</v>
      </c>
      <c r="B25" s="152">
        <v>14</v>
      </c>
      <c r="C25" s="95" t="s">
        <v>116</v>
      </c>
      <c r="D25" s="95" t="s">
        <v>133</v>
      </c>
      <c r="E25" s="96" t="s">
        <v>134</v>
      </c>
      <c r="F25" s="31"/>
      <c r="G25" s="100">
        <v>12041</v>
      </c>
      <c r="H25" s="98">
        <v>3.8999999999999998E-3</v>
      </c>
      <c r="I25" s="99"/>
      <c r="J25" s="31"/>
      <c r="K25" s="42">
        <f t="shared" si="2"/>
        <v>6.5757777777777776E-3</v>
      </c>
      <c r="L25" s="43">
        <f t="shared" si="3"/>
        <v>29591</v>
      </c>
      <c r="M25" s="43">
        <f t="shared" si="4"/>
        <v>414274</v>
      </c>
      <c r="N25" s="31"/>
      <c r="O25" s="29">
        <v>75000</v>
      </c>
      <c r="P25" s="40">
        <f t="shared" si="5"/>
        <v>292.5</v>
      </c>
      <c r="Q25" s="36"/>
      <c r="R25" s="32"/>
      <c r="S25" s="94">
        <v>228.9</v>
      </c>
      <c r="T25" s="131">
        <f t="shared" si="6"/>
        <v>521.4</v>
      </c>
      <c r="U25" s="31"/>
      <c r="V25" s="42">
        <f t="shared" si="7"/>
        <v>6.9519999999999998E-3</v>
      </c>
      <c r="W25" s="43">
        <f t="shared" si="8"/>
        <v>31284</v>
      </c>
      <c r="X25" s="43">
        <f t="shared" si="1"/>
        <v>437976</v>
      </c>
      <c r="Y25" s="31"/>
    </row>
    <row r="26" spans="1:27" ht="63" customHeight="1" thickBot="1" x14ac:dyDescent="0.35">
      <c r="A26" s="19" t="s">
        <v>18</v>
      </c>
      <c r="B26" s="151">
        <v>1</v>
      </c>
      <c r="C26" s="95" t="s">
        <v>116</v>
      </c>
      <c r="D26" s="95" t="s">
        <v>135</v>
      </c>
      <c r="E26" s="96" t="s">
        <v>136</v>
      </c>
      <c r="F26" s="31"/>
      <c r="G26" s="100">
        <v>9039</v>
      </c>
      <c r="H26" s="98">
        <v>4.1000000000000003E-3</v>
      </c>
      <c r="I26" s="98">
        <v>3.3500000000000002E-2</v>
      </c>
      <c r="J26" s="31"/>
      <c r="K26" s="42">
        <f t="shared" si="2"/>
        <v>1.2956500000000001E-2</v>
      </c>
      <c r="L26" s="43">
        <f t="shared" si="3"/>
        <v>77739</v>
      </c>
      <c r="M26" s="43">
        <f t="shared" si="4"/>
        <v>77739</v>
      </c>
      <c r="N26" s="31"/>
      <c r="O26" s="33">
        <v>75000</v>
      </c>
      <c r="P26" s="40">
        <f t="shared" si="5"/>
        <v>307.5</v>
      </c>
      <c r="Q26" s="33">
        <v>25000</v>
      </c>
      <c r="R26" s="40">
        <f>Q26*I26</f>
        <v>837.5</v>
      </c>
      <c r="S26" s="94">
        <v>171.84000000000003</v>
      </c>
      <c r="T26" s="131">
        <f t="shared" si="6"/>
        <v>1316.8400000000001</v>
      </c>
      <c r="U26" s="31"/>
      <c r="V26" s="42">
        <f t="shared" si="7"/>
        <v>1.3168400000000002E-2</v>
      </c>
      <c r="W26" s="43">
        <f t="shared" si="8"/>
        <v>79010.400000000009</v>
      </c>
      <c r="X26" s="43">
        <f t="shared" si="1"/>
        <v>79010.400000000009</v>
      </c>
      <c r="Y26" s="31"/>
    </row>
    <row r="27" spans="1:27" s="147" customFormat="1" ht="93" customHeight="1" thickBot="1" x14ac:dyDescent="0.55000000000000004">
      <c r="A27" s="138"/>
      <c r="B27" s="139"/>
      <c r="C27" s="138"/>
      <c r="D27" s="138"/>
      <c r="E27" s="140"/>
      <c r="F27" s="141"/>
      <c r="G27" s="142"/>
      <c r="H27" s="141"/>
      <c r="I27" s="141"/>
      <c r="J27" s="31"/>
      <c r="K27" s="264" t="s">
        <v>55</v>
      </c>
      <c r="L27" s="265"/>
      <c r="M27" s="143">
        <f>SUM(M13:M26)</f>
        <v>43691701</v>
      </c>
      <c r="N27" s="31"/>
      <c r="O27" s="144"/>
      <c r="P27" s="145"/>
      <c r="Q27" s="144"/>
      <c r="R27" s="145"/>
      <c r="S27" s="146"/>
      <c r="T27" s="146"/>
      <c r="U27" s="31"/>
      <c r="V27" s="264" t="s">
        <v>60</v>
      </c>
      <c r="W27" s="265"/>
      <c r="X27" s="143">
        <f>SUM(X13:X26)</f>
        <v>47007233.399999991</v>
      </c>
      <c r="Y27" s="31"/>
    </row>
    <row r="28" spans="1:27" s="21" customFormat="1" ht="48" customHeight="1" x14ac:dyDescent="0.5">
      <c r="A28" s="266" t="s">
        <v>31</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0"/>
    </row>
    <row r="29" spans="1:27" s="21" customFormat="1" ht="48" customHeight="1" x14ac:dyDescent="0.5">
      <c r="A29" s="266" t="s">
        <v>107</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0"/>
    </row>
    <row r="30" spans="1:27" s="21" customFormat="1" ht="32.25" customHeight="1" x14ac:dyDescent="0.5">
      <c r="A30" s="266" t="s">
        <v>21</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0"/>
    </row>
    <row r="31" spans="1:27" s="22" customFormat="1" ht="33.75" customHeight="1" x14ac:dyDescent="0.45">
      <c r="A31" s="266" t="s">
        <v>106</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0"/>
    </row>
    <row r="32" spans="1:27" s="22" customFormat="1" ht="35.25" customHeight="1" x14ac:dyDescent="0.45">
      <c r="A32" s="266" t="s">
        <v>98</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0"/>
      <c r="AA32" s="20"/>
    </row>
    <row r="33" spans="1:26" s="22" customFormat="1" ht="32.25" customHeight="1" x14ac:dyDescent="0.45">
      <c r="A33" s="266" t="s">
        <v>99</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0"/>
    </row>
    <row r="34" spans="1:26" s="22" customFormat="1" ht="35.25" customHeight="1" x14ac:dyDescent="0.45">
      <c r="A34" s="266" t="s">
        <v>105</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0"/>
    </row>
    <row r="35" spans="1:26" s="22" customFormat="1" ht="32.25" customHeight="1" x14ac:dyDescent="0.45">
      <c r="A35" s="266" t="s">
        <v>96</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0"/>
    </row>
    <row r="36" spans="1:26" s="22" customFormat="1" ht="32.25" customHeight="1" x14ac:dyDescent="0.45">
      <c r="A36" s="266" t="s">
        <v>97</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0"/>
    </row>
    <row r="42" spans="1:26" ht="20.25" customHeight="1" x14ac:dyDescent="0.3"/>
  </sheetData>
  <sheetProtection algorithmName="SHA-512" hashValue="kN6x9YHoEgdgbN324JNCK/Js/eI6LNVoafpiycrWttapH9GNoF/IvTchsKEH8VweQAlzpVz+nuQc+XXZHt69xw==" saltValue="JstDX5SgYm1yriTZGzXoyw==" spinCount="100000" sheet="1"/>
  <mergeCells count="24">
    <mergeCell ref="A1:X1"/>
    <mergeCell ref="A2:X2"/>
    <mergeCell ref="H10:I10"/>
    <mergeCell ref="C10:E10"/>
    <mergeCell ref="V10:X10"/>
    <mergeCell ref="O9:X9"/>
    <mergeCell ref="C9:E9"/>
    <mergeCell ref="G9:M9"/>
    <mergeCell ref="K10:M10"/>
    <mergeCell ref="O10:R10"/>
    <mergeCell ref="A6:C6"/>
    <mergeCell ref="D6:F6"/>
    <mergeCell ref="B4:D4"/>
    <mergeCell ref="K27:L27"/>
    <mergeCell ref="V27:W27"/>
    <mergeCell ref="A36:Y36"/>
    <mergeCell ref="A29:Y29"/>
    <mergeCell ref="A33:Y33"/>
    <mergeCell ref="A34:Y34"/>
    <mergeCell ref="A28:Y28"/>
    <mergeCell ref="A30:Y30"/>
    <mergeCell ref="A31:Y31"/>
    <mergeCell ref="A35:Y35"/>
    <mergeCell ref="A32:Y32"/>
  </mergeCells>
  <printOptions horizontalCentered="1" verticalCentered="1" gridLines="1"/>
  <pageMargins left="0.75" right="0.75" top="1" bottom="1" header="0.5" footer="0.5"/>
  <pageSetup scale="22" fitToWidth="4" orientation="landscape" r:id="rId1"/>
  <rowBreaks count="1" manualBreakCount="1">
    <brk id="8" max="31" man="1"/>
  </rowBreaks>
  <colBreaks count="3" manualBreakCount="3">
    <brk id="5" max="1048575" man="1"/>
    <brk id="13"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DB74-C2DF-43C6-B705-6FE08DAB7AF1}">
  <sheetPr>
    <pageSetUpPr fitToPage="1"/>
  </sheetPr>
  <dimension ref="A1:T97"/>
  <sheetViews>
    <sheetView zoomScale="55" zoomScaleNormal="55" zoomScalePageLayoutView="125" workbookViewId="0">
      <selection sqref="A1:P1"/>
    </sheetView>
  </sheetViews>
  <sheetFormatPr defaultColWidth="11" defaultRowHeight="15.6" x14ac:dyDescent="0.3"/>
  <cols>
    <col min="1" max="1" width="27.09765625" customWidth="1"/>
    <col min="2" max="2" width="21.69921875" customWidth="1"/>
    <col min="3" max="3" width="23.69921875" customWidth="1"/>
    <col min="4" max="4" width="73.69921875" customWidth="1"/>
    <col min="5" max="5" width="2.09765625" customWidth="1"/>
    <col min="6" max="6" width="29.19921875" customWidth="1"/>
    <col min="7" max="8" width="26.19921875" customWidth="1"/>
    <col min="9" max="9" width="2.09765625" customWidth="1"/>
    <col min="10" max="13" width="29.19921875" customWidth="1"/>
    <col min="14" max="14" width="37.5" customWidth="1"/>
    <col min="15" max="15" width="34.59765625" customWidth="1"/>
    <col min="16" max="16" width="2.09765625" customWidth="1"/>
  </cols>
  <sheetData>
    <row r="1" spans="1:16" s="147" customFormat="1" ht="36" customHeight="1" x14ac:dyDescent="0.5">
      <c r="A1" s="267" t="s">
        <v>38</v>
      </c>
      <c r="B1" s="267"/>
      <c r="C1" s="267"/>
      <c r="D1" s="267"/>
      <c r="E1" s="267"/>
      <c r="F1" s="267"/>
      <c r="G1" s="267"/>
      <c r="H1" s="267"/>
      <c r="I1" s="267"/>
      <c r="J1" s="267"/>
      <c r="K1" s="267"/>
      <c r="L1" s="267"/>
      <c r="M1" s="267"/>
      <c r="N1" s="267"/>
      <c r="O1" s="267"/>
      <c r="P1" s="267"/>
    </row>
    <row r="2" spans="1:16" s="147" customFormat="1" ht="36" customHeight="1" x14ac:dyDescent="0.5">
      <c r="A2" s="267" t="s">
        <v>110</v>
      </c>
      <c r="B2" s="267"/>
      <c r="C2" s="267"/>
      <c r="D2" s="267"/>
      <c r="E2" s="267"/>
      <c r="F2" s="267"/>
      <c r="G2" s="267"/>
      <c r="H2" s="267"/>
      <c r="I2" s="267"/>
      <c r="J2" s="267"/>
      <c r="K2" s="267"/>
      <c r="L2" s="267"/>
      <c r="M2" s="267"/>
      <c r="N2" s="267"/>
      <c r="O2" s="267"/>
      <c r="P2" s="267"/>
    </row>
    <row r="3" spans="1:16" ht="16.2" thickBot="1" x14ac:dyDescent="0.35">
      <c r="A3" s="3"/>
      <c r="B3" s="3"/>
      <c r="C3" s="3"/>
      <c r="D3" s="3"/>
    </row>
    <row r="4" spans="1:16" ht="31.5" customHeight="1" thickBot="1" x14ac:dyDescent="0.35">
      <c r="A4" s="148" t="s">
        <v>59</v>
      </c>
      <c r="B4" s="282" t="s">
        <v>144</v>
      </c>
      <c r="C4" s="283"/>
      <c r="D4" s="284"/>
    </row>
    <row r="5" spans="1:16" ht="16.2" thickBot="1" x14ac:dyDescent="0.35">
      <c r="A5" s="3"/>
      <c r="B5" s="3"/>
      <c r="C5" s="3"/>
      <c r="D5" s="3"/>
    </row>
    <row r="6" spans="1:16" ht="31.5" customHeight="1" thickBot="1" x14ac:dyDescent="0.35">
      <c r="A6" s="280" t="s">
        <v>81</v>
      </c>
      <c r="B6" s="280"/>
      <c r="C6" s="280"/>
      <c r="D6" s="281"/>
      <c r="E6" s="282" t="s">
        <v>137</v>
      </c>
      <c r="F6" s="283"/>
      <c r="G6" s="284"/>
    </row>
    <row r="7" spans="1:16" x14ac:dyDescent="0.3">
      <c r="A7" s="3"/>
      <c r="B7" s="3"/>
      <c r="C7" s="3"/>
      <c r="D7" s="3"/>
    </row>
    <row r="8" spans="1:16" ht="16.2" thickBot="1" x14ac:dyDescent="0.35">
      <c r="A8" s="3"/>
      <c r="B8" s="3"/>
      <c r="C8" s="3"/>
    </row>
    <row r="9" spans="1:16" s="135" customFormat="1" ht="45.6" customHeight="1" thickBot="1" x14ac:dyDescent="0.5">
      <c r="A9" s="134"/>
      <c r="B9" s="277" t="s">
        <v>48</v>
      </c>
      <c r="C9" s="278"/>
      <c r="D9" s="279"/>
      <c r="E9" s="137"/>
      <c r="F9" s="277" t="s">
        <v>56</v>
      </c>
      <c r="G9" s="278"/>
      <c r="H9" s="279"/>
      <c r="I9" s="137"/>
      <c r="J9" s="285" t="s">
        <v>104</v>
      </c>
      <c r="K9" s="286"/>
      <c r="L9" s="286"/>
      <c r="M9" s="286"/>
      <c r="N9" s="286"/>
      <c r="O9" s="287"/>
      <c r="P9" s="137"/>
    </row>
    <row r="10" spans="1:16" ht="41.4" customHeight="1" thickBot="1" x14ac:dyDescent="0.35">
      <c r="A10" s="11"/>
      <c r="B10" s="268" t="s">
        <v>111</v>
      </c>
      <c r="C10" s="270"/>
      <c r="D10" s="269"/>
      <c r="E10" s="31"/>
      <c r="F10" s="17" t="s">
        <v>35</v>
      </c>
      <c r="G10" s="268" t="s">
        <v>46</v>
      </c>
      <c r="H10" s="269"/>
      <c r="I10" s="31"/>
      <c r="J10" s="268" t="s">
        <v>47</v>
      </c>
      <c r="K10" s="270"/>
      <c r="L10" s="270"/>
      <c r="M10" s="269"/>
      <c r="N10" s="133" t="s">
        <v>44</v>
      </c>
      <c r="O10" s="17" t="s">
        <v>45</v>
      </c>
      <c r="P10" s="31"/>
    </row>
    <row r="11" spans="1:16" ht="235.5" customHeight="1" thickBot="1" x14ac:dyDescent="0.35">
      <c r="A11" s="55" t="s">
        <v>13</v>
      </c>
      <c r="B11" s="55" t="s">
        <v>20</v>
      </c>
      <c r="C11" s="55" t="s">
        <v>36</v>
      </c>
      <c r="D11" s="55" t="s">
        <v>62</v>
      </c>
      <c r="E11" s="67"/>
      <c r="F11" s="18" t="s">
        <v>61</v>
      </c>
      <c r="G11" s="18" t="s">
        <v>113</v>
      </c>
      <c r="H11" s="18" t="s">
        <v>114</v>
      </c>
      <c r="I11" s="67"/>
      <c r="J11" s="18" t="s">
        <v>33</v>
      </c>
      <c r="K11" s="154" t="s">
        <v>71</v>
      </c>
      <c r="L11" s="18" t="s">
        <v>34</v>
      </c>
      <c r="M11" s="154" t="s">
        <v>72</v>
      </c>
      <c r="N11" s="18" t="s">
        <v>63</v>
      </c>
      <c r="O11" s="154" t="s">
        <v>74</v>
      </c>
      <c r="P11" s="67"/>
    </row>
    <row r="12" spans="1:16" ht="63" customHeight="1" thickTop="1" thickBot="1" x14ac:dyDescent="0.35">
      <c r="A12" s="68">
        <v>1</v>
      </c>
      <c r="B12" s="101" t="str">
        <f>'[3]Pricing Schedule A1'!C13</f>
        <v>Toshiba</v>
      </c>
      <c r="C12" s="101" t="str">
        <f>'[3]Pricing Schedule A1'!D13</f>
        <v>ESTUDIO4518A</v>
      </c>
      <c r="D12" s="102" t="str">
        <f>'[3]Pricing Schedule A1'!E13</f>
        <v>MR3031 RADF, MJ1042B Inner Finisher, PWRFLTR-XGPCS15D Surge Protector, STAND5005 Stand</v>
      </c>
      <c r="E12" s="69"/>
      <c r="F12" s="103">
        <v>3418</v>
      </c>
      <c r="G12" s="104">
        <v>4.1000000000000003E-3</v>
      </c>
      <c r="H12" s="105"/>
      <c r="I12" s="69"/>
      <c r="J12" s="70">
        <v>1000</v>
      </c>
      <c r="K12" s="71">
        <f>(J12*G12)</f>
        <v>4.1000000000000005</v>
      </c>
      <c r="L12" s="72"/>
      <c r="M12" s="73"/>
      <c r="N12" s="117">
        <v>70.779999999999987</v>
      </c>
      <c r="O12" s="132">
        <f>((K12+M12+N12))</f>
        <v>74.879999999999981</v>
      </c>
      <c r="P12" s="69"/>
    </row>
    <row r="13" spans="1:16" ht="63" customHeight="1" thickBot="1" x14ac:dyDescent="0.35">
      <c r="A13" s="19">
        <v>1</v>
      </c>
      <c r="B13" s="95"/>
      <c r="C13" s="95"/>
      <c r="D13" s="96"/>
      <c r="E13" s="31"/>
      <c r="F13" s="97"/>
      <c r="G13" s="98"/>
      <c r="H13" s="99"/>
      <c r="I13" s="31"/>
      <c r="J13" s="27">
        <v>1000</v>
      </c>
      <c r="K13" s="40">
        <f>(J13*G13)</f>
        <v>0</v>
      </c>
      <c r="L13" s="35"/>
      <c r="M13" s="32"/>
      <c r="N13" s="93"/>
      <c r="O13" s="132">
        <f t="shared" ref="O13:O81" si="0">((K13+M13+N13))</f>
        <v>0</v>
      </c>
      <c r="P13" s="31"/>
    </row>
    <row r="14" spans="1:16" ht="63" customHeight="1" thickBot="1" x14ac:dyDescent="0.35">
      <c r="A14" s="19">
        <v>1</v>
      </c>
      <c r="B14" s="95"/>
      <c r="C14" s="95"/>
      <c r="D14" s="96"/>
      <c r="E14" s="31"/>
      <c r="F14" s="97"/>
      <c r="G14" s="98"/>
      <c r="H14" s="99"/>
      <c r="I14" s="31"/>
      <c r="J14" s="27">
        <v>1000</v>
      </c>
      <c r="K14" s="40">
        <f>(J14*G14)</f>
        <v>0</v>
      </c>
      <c r="L14" s="35"/>
      <c r="M14" s="32"/>
      <c r="N14" s="93"/>
      <c r="O14" s="132">
        <f t="shared" si="0"/>
        <v>0</v>
      </c>
      <c r="P14" s="31"/>
    </row>
    <row r="15" spans="1:16" ht="63" customHeight="1" thickBot="1" x14ac:dyDescent="0.35">
      <c r="A15" s="19">
        <v>1</v>
      </c>
      <c r="B15" s="95"/>
      <c r="C15" s="95"/>
      <c r="D15" s="96"/>
      <c r="E15" s="31"/>
      <c r="F15" s="97"/>
      <c r="G15" s="98"/>
      <c r="H15" s="99"/>
      <c r="I15" s="31"/>
      <c r="J15" s="27">
        <v>1000</v>
      </c>
      <c r="K15" s="40">
        <f>(J15*G15)</f>
        <v>0</v>
      </c>
      <c r="L15" s="35"/>
      <c r="M15" s="32"/>
      <c r="N15" s="93"/>
      <c r="O15" s="132">
        <f t="shared" si="0"/>
        <v>0</v>
      </c>
      <c r="P15" s="31"/>
    </row>
    <row r="16" spans="1:16" ht="63" customHeight="1" thickBot="1" x14ac:dyDescent="0.35">
      <c r="A16" s="74">
        <v>1</v>
      </c>
      <c r="B16" s="106"/>
      <c r="C16" s="106"/>
      <c r="D16" s="107"/>
      <c r="E16" s="38"/>
      <c r="F16" s="108"/>
      <c r="G16" s="109"/>
      <c r="H16" s="110"/>
      <c r="I16" s="38"/>
      <c r="J16" s="75">
        <v>1000</v>
      </c>
      <c r="K16" s="76">
        <f>(J16*G16)</f>
        <v>0</v>
      </c>
      <c r="L16" s="77"/>
      <c r="M16" s="78"/>
      <c r="N16" s="118"/>
      <c r="O16" s="132">
        <f t="shared" si="0"/>
        <v>0</v>
      </c>
      <c r="P16" s="38"/>
    </row>
    <row r="17" spans="1:16" ht="63" customHeight="1" thickTop="1" thickBot="1" x14ac:dyDescent="0.35">
      <c r="A17" s="68" t="s">
        <v>17</v>
      </c>
      <c r="B17" s="101" t="str">
        <f>'[3]Pricing Schedule A1'!C14</f>
        <v>Toshiba</v>
      </c>
      <c r="C17" s="101" t="str">
        <f>'[3]Pricing Schedule A1'!D14</f>
        <v>ESTUDIO4515AC</v>
      </c>
      <c r="D17" s="102" t="str">
        <f>'[3]Pricing Schedule A1'!E14</f>
        <v>MR3031 RADF, MJ1109B Console Finisher, KN5005 Bridge Kit, PWRFLTR-XGPCS15D Surge Protector, STAND5005 Stand</v>
      </c>
      <c r="E17" s="69"/>
      <c r="F17" s="103">
        <v>5703</v>
      </c>
      <c r="G17" s="104">
        <v>4.1000000000000003E-3</v>
      </c>
      <c r="H17" s="104">
        <v>3.9E-2</v>
      </c>
      <c r="I17" s="69"/>
      <c r="J17" s="70">
        <v>1000</v>
      </c>
      <c r="K17" s="71">
        <f>J17*G17</f>
        <v>4.1000000000000005</v>
      </c>
      <c r="L17" s="79">
        <v>250</v>
      </c>
      <c r="M17" s="71">
        <f>L17*H17</f>
        <v>9.75</v>
      </c>
      <c r="N17" s="117">
        <v>114.22999999999999</v>
      </c>
      <c r="O17" s="132">
        <f t="shared" si="0"/>
        <v>128.07999999999998</v>
      </c>
      <c r="P17" s="69"/>
    </row>
    <row r="18" spans="1:16" ht="63" customHeight="1" thickBot="1" x14ac:dyDescent="0.35">
      <c r="A18" s="19" t="s">
        <v>17</v>
      </c>
      <c r="B18" s="95"/>
      <c r="C18" s="95"/>
      <c r="D18" s="96"/>
      <c r="E18" s="31"/>
      <c r="F18" s="97"/>
      <c r="G18" s="98"/>
      <c r="H18" s="98"/>
      <c r="I18" s="31"/>
      <c r="J18" s="27">
        <v>1000</v>
      </c>
      <c r="K18" s="40">
        <f>J18*G18</f>
        <v>0</v>
      </c>
      <c r="L18" s="28">
        <v>250</v>
      </c>
      <c r="M18" s="40">
        <f>L18*H18</f>
        <v>0</v>
      </c>
      <c r="N18" s="93"/>
      <c r="O18" s="132">
        <f t="shared" si="0"/>
        <v>0</v>
      </c>
      <c r="P18" s="31"/>
    </row>
    <row r="19" spans="1:16" ht="63" customHeight="1" thickBot="1" x14ac:dyDescent="0.35">
      <c r="A19" s="19" t="s">
        <v>17</v>
      </c>
      <c r="B19" s="95"/>
      <c r="C19" s="95"/>
      <c r="D19" s="96"/>
      <c r="E19" s="31"/>
      <c r="F19" s="97"/>
      <c r="G19" s="98"/>
      <c r="H19" s="98"/>
      <c r="I19" s="31"/>
      <c r="J19" s="27">
        <v>1000</v>
      </c>
      <c r="K19" s="40">
        <f>J19*G19</f>
        <v>0</v>
      </c>
      <c r="L19" s="28">
        <v>250</v>
      </c>
      <c r="M19" s="40">
        <f>L19*H19</f>
        <v>0</v>
      </c>
      <c r="N19" s="93"/>
      <c r="O19" s="132">
        <f t="shared" si="0"/>
        <v>0</v>
      </c>
      <c r="P19" s="31"/>
    </row>
    <row r="20" spans="1:16" ht="63" customHeight="1" thickBot="1" x14ac:dyDescent="0.35">
      <c r="A20" s="19" t="s">
        <v>17</v>
      </c>
      <c r="B20" s="95"/>
      <c r="C20" s="95"/>
      <c r="D20" s="96"/>
      <c r="E20" s="31"/>
      <c r="F20" s="97"/>
      <c r="G20" s="98"/>
      <c r="H20" s="98"/>
      <c r="I20" s="31"/>
      <c r="J20" s="27">
        <v>1000</v>
      </c>
      <c r="K20" s="40">
        <f>J20*G20</f>
        <v>0</v>
      </c>
      <c r="L20" s="28">
        <v>250</v>
      </c>
      <c r="M20" s="40">
        <f>L20*H20</f>
        <v>0</v>
      </c>
      <c r="N20" s="93"/>
      <c r="O20" s="132">
        <f t="shared" si="0"/>
        <v>0</v>
      </c>
      <c r="P20" s="31"/>
    </row>
    <row r="21" spans="1:16" ht="63" customHeight="1" thickBot="1" x14ac:dyDescent="0.35">
      <c r="A21" s="74" t="s">
        <v>17</v>
      </c>
      <c r="B21" s="106"/>
      <c r="C21" s="106"/>
      <c r="D21" s="107"/>
      <c r="E21" s="38"/>
      <c r="F21" s="108"/>
      <c r="G21" s="109"/>
      <c r="H21" s="109"/>
      <c r="I21" s="38"/>
      <c r="J21" s="75">
        <v>1000</v>
      </c>
      <c r="K21" s="76">
        <f>J21*G21</f>
        <v>0</v>
      </c>
      <c r="L21" s="80">
        <v>250</v>
      </c>
      <c r="M21" s="76">
        <f>L21*H21</f>
        <v>0</v>
      </c>
      <c r="N21" s="118"/>
      <c r="O21" s="132">
        <f t="shared" si="0"/>
        <v>0</v>
      </c>
      <c r="P21" s="38"/>
    </row>
    <row r="22" spans="1:16" ht="63" customHeight="1" thickTop="1" thickBot="1" x14ac:dyDescent="0.35">
      <c r="A22" s="68">
        <v>2</v>
      </c>
      <c r="B22" s="101" t="str">
        <f>'[3]Pricing Schedule A1'!C15</f>
        <v>Toshiba</v>
      </c>
      <c r="C22" s="101" t="str">
        <f>'[3]Pricing Schedule A1'!D15</f>
        <v>ESTUDIO2518A</v>
      </c>
      <c r="D22" s="102" t="str">
        <f>'[3]Pricing Schedule A1'!E15</f>
        <v>MR3031 RADF, MJ1042B Inner Finisher, KD1058B 500-Sheet Paper Feed Pedestal, MY1048B 500-Sheet Drawer, PWRFLTR-XGPCS15D Surge Protector</v>
      </c>
      <c r="E22" s="69"/>
      <c r="F22" s="103">
        <v>2839</v>
      </c>
      <c r="G22" s="104">
        <v>4.1000000000000003E-3</v>
      </c>
      <c r="H22" s="105"/>
      <c r="I22" s="69"/>
      <c r="J22" s="70">
        <v>2000</v>
      </c>
      <c r="K22" s="71">
        <f t="shared" ref="K22:K23" si="1">J22*G22</f>
        <v>8.2000000000000011</v>
      </c>
      <c r="L22" s="72"/>
      <c r="M22" s="73"/>
      <c r="N22" s="117">
        <v>59.790000000000006</v>
      </c>
      <c r="O22" s="132">
        <f t="shared" si="0"/>
        <v>67.990000000000009</v>
      </c>
      <c r="P22" s="69"/>
    </row>
    <row r="23" spans="1:16" ht="63" customHeight="1" thickBot="1" x14ac:dyDescent="0.35">
      <c r="A23" s="19">
        <v>2</v>
      </c>
      <c r="B23" s="95"/>
      <c r="C23" s="95"/>
      <c r="D23" s="96"/>
      <c r="E23" s="31"/>
      <c r="F23" s="97"/>
      <c r="G23" s="98"/>
      <c r="H23" s="99"/>
      <c r="I23" s="31"/>
      <c r="J23" s="27">
        <v>2000</v>
      </c>
      <c r="K23" s="40">
        <f t="shared" si="1"/>
        <v>0</v>
      </c>
      <c r="L23" s="35"/>
      <c r="M23" s="32"/>
      <c r="N23" s="93"/>
      <c r="O23" s="132">
        <f t="shared" si="0"/>
        <v>0</v>
      </c>
      <c r="P23" s="31"/>
    </row>
    <row r="24" spans="1:16" ht="63" customHeight="1" thickBot="1" x14ac:dyDescent="0.35">
      <c r="A24" s="19">
        <v>2</v>
      </c>
      <c r="B24" s="95"/>
      <c r="C24" s="95"/>
      <c r="D24" s="96"/>
      <c r="E24" s="31"/>
      <c r="F24" s="97"/>
      <c r="G24" s="98"/>
      <c r="H24" s="99"/>
      <c r="I24" s="31"/>
      <c r="J24" s="27">
        <v>2000</v>
      </c>
      <c r="K24" s="40">
        <f t="shared" ref="K24" si="2">J24*G24</f>
        <v>0</v>
      </c>
      <c r="L24" s="35"/>
      <c r="M24" s="32"/>
      <c r="N24" s="93"/>
      <c r="O24" s="132">
        <f t="shared" si="0"/>
        <v>0</v>
      </c>
      <c r="P24" s="31"/>
    </row>
    <row r="25" spans="1:16" ht="63" customHeight="1" thickBot="1" x14ac:dyDescent="0.35">
      <c r="A25" s="19">
        <v>2</v>
      </c>
      <c r="B25" s="95"/>
      <c r="C25" s="95"/>
      <c r="D25" s="96"/>
      <c r="E25" s="31"/>
      <c r="F25" s="97"/>
      <c r="G25" s="98"/>
      <c r="H25" s="99"/>
      <c r="I25" s="31"/>
      <c r="J25" s="27">
        <v>2000</v>
      </c>
      <c r="K25" s="40">
        <f t="shared" ref="K25" si="3">J25*G25</f>
        <v>0</v>
      </c>
      <c r="L25" s="35"/>
      <c r="M25" s="32"/>
      <c r="N25" s="93"/>
      <c r="O25" s="132">
        <f t="shared" si="0"/>
        <v>0</v>
      </c>
      <c r="P25" s="31"/>
    </row>
    <row r="26" spans="1:16" ht="63" customHeight="1" thickBot="1" x14ac:dyDescent="0.35">
      <c r="A26" s="74">
        <v>2</v>
      </c>
      <c r="B26" s="106"/>
      <c r="C26" s="106"/>
      <c r="D26" s="107"/>
      <c r="E26" s="38"/>
      <c r="F26" s="108"/>
      <c r="G26" s="109"/>
      <c r="H26" s="110"/>
      <c r="I26" s="38"/>
      <c r="J26" s="75">
        <v>2000</v>
      </c>
      <c r="K26" s="76">
        <f t="shared" ref="K26:K81" si="4">J26*G26</f>
        <v>0</v>
      </c>
      <c r="L26" s="77"/>
      <c r="M26" s="78"/>
      <c r="N26" s="118"/>
      <c r="O26" s="132">
        <f t="shared" si="0"/>
        <v>0</v>
      </c>
      <c r="P26" s="38"/>
    </row>
    <row r="27" spans="1:16" ht="63" customHeight="1" thickTop="1" thickBot="1" x14ac:dyDescent="0.35">
      <c r="A27" s="68" t="s">
        <v>8</v>
      </c>
      <c r="B27" s="101" t="str">
        <f>'[3]Pricing Schedule A1'!C16</f>
        <v>Toshiba</v>
      </c>
      <c r="C27" s="101" t="str">
        <f>'[3]Pricing Schedule A1'!D16</f>
        <v>ESTUDIO2010AC</v>
      </c>
      <c r="D27" s="102" t="str">
        <f>'[3]Pricing Schedule A1'!E16</f>
        <v>MR3031 RADF, MJ1042B Inner Finisher, MY1047B 500-Sheet Paper Feed Unit, KD1058B 500-Sheet Paper Feed Pedestal, MY1048B 500-Sheet Drawer, PWRFLTR-XGPCS15D Surge Protector</v>
      </c>
      <c r="E27" s="69"/>
      <c r="F27" s="103">
        <v>2343</v>
      </c>
      <c r="G27" s="104">
        <v>4.1000000000000003E-3</v>
      </c>
      <c r="H27" s="104">
        <v>4.2000000000000003E-2</v>
      </c>
      <c r="I27" s="69"/>
      <c r="J27" s="70">
        <v>2000</v>
      </c>
      <c r="K27" s="71">
        <f t="shared" si="4"/>
        <v>8.2000000000000011</v>
      </c>
      <c r="L27" s="79">
        <v>500</v>
      </c>
      <c r="M27" s="71">
        <f>L27*H27</f>
        <v>21</v>
      </c>
      <c r="N27" s="117">
        <v>50.350000000000009</v>
      </c>
      <c r="O27" s="132">
        <f t="shared" si="0"/>
        <v>79.550000000000011</v>
      </c>
      <c r="P27" s="69"/>
    </row>
    <row r="28" spans="1:16" ht="63" customHeight="1" thickBot="1" x14ac:dyDescent="0.35">
      <c r="A28" s="19" t="s">
        <v>8</v>
      </c>
      <c r="B28" s="95"/>
      <c r="C28" s="95"/>
      <c r="D28" s="96"/>
      <c r="E28" s="31"/>
      <c r="F28" s="97"/>
      <c r="G28" s="98"/>
      <c r="H28" s="98"/>
      <c r="I28" s="31"/>
      <c r="J28" s="27">
        <v>2000</v>
      </c>
      <c r="K28" s="40">
        <f t="shared" si="4"/>
        <v>0</v>
      </c>
      <c r="L28" s="28">
        <v>500</v>
      </c>
      <c r="M28" s="40">
        <f>L28*H28</f>
        <v>0</v>
      </c>
      <c r="N28" s="93"/>
      <c r="O28" s="132">
        <f t="shared" si="0"/>
        <v>0</v>
      </c>
      <c r="P28" s="31"/>
    </row>
    <row r="29" spans="1:16" ht="63" customHeight="1" thickBot="1" x14ac:dyDescent="0.35">
      <c r="A29" s="19" t="s">
        <v>8</v>
      </c>
      <c r="B29" s="95"/>
      <c r="C29" s="95"/>
      <c r="D29" s="96"/>
      <c r="E29" s="31"/>
      <c r="F29" s="97"/>
      <c r="G29" s="98"/>
      <c r="H29" s="98"/>
      <c r="I29" s="31"/>
      <c r="J29" s="27">
        <v>2000</v>
      </c>
      <c r="K29" s="40">
        <f t="shared" ref="K29" si="5">J29*G29</f>
        <v>0</v>
      </c>
      <c r="L29" s="28">
        <v>500</v>
      </c>
      <c r="M29" s="40">
        <f>L29*H29</f>
        <v>0</v>
      </c>
      <c r="N29" s="93"/>
      <c r="O29" s="132">
        <f t="shared" si="0"/>
        <v>0</v>
      </c>
      <c r="P29" s="31"/>
    </row>
    <row r="30" spans="1:16" ht="63" customHeight="1" thickBot="1" x14ac:dyDescent="0.35">
      <c r="A30" s="19" t="s">
        <v>8</v>
      </c>
      <c r="B30" s="95"/>
      <c r="C30" s="95"/>
      <c r="D30" s="96"/>
      <c r="E30" s="31"/>
      <c r="F30" s="97"/>
      <c r="G30" s="98"/>
      <c r="H30" s="98"/>
      <c r="I30" s="31"/>
      <c r="J30" s="27">
        <v>2000</v>
      </c>
      <c r="K30" s="40">
        <f t="shared" ref="K30" si="6">J30*G30</f>
        <v>0</v>
      </c>
      <c r="L30" s="28">
        <v>500</v>
      </c>
      <c r="M30" s="40">
        <f>L30*H30</f>
        <v>0</v>
      </c>
      <c r="N30" s="93"/>
      <c r="O30" s="132">
        <f t="shared" si="0"/>
        <v>0</v>
      </c>
      <c r="P30" s="31"/>
    </row>
    <row r="31" spans="1:16" ht="63" customHeight="1" thickBot="1" x14ac:dyDescent="0.35">
      <c r="A31" s="74" t="s">
        <v>8</v>
      </c>
      <c r="B31" s="106"/>
      <c r="C31" s="106"/>
      <c r="D31" s="107"/>
      <c r="E31" s="38"/>
      <c r="F31" s="108"/>
      <c r="G31" s="109"/>
      <c r="H31" s="109"/>
      <c r="I31" s="38"/>
      <c r="J31" s="75">
        <v>2000</v>
      </c>
      <c r="K31" s="76">
        <f t="shared" si="4"/>
        <v>0</v>
      </c>
      <c r="L31" s="80">
        <v>500</v>
      </c>
      <c r="M31" s="76">
        <f>L31*H31</f>
        <v>0</v>
      </c>
      <c r="N31" s="118"/>
      <c r="O31" s="132">
        <f t="shared" si="0"/>
        <v>0</v>
      </c>
      <c r="P31" s="38"/>
    </row>
    <row r="32" spans="1:16" ht="63" customHeight="1" thickTop="1" thickBot="1" x14ac:dyDescent="0.35">
      <c r="A32" s="68">
        <v>3</v>
      </c>
      <c r="B32" s="101" t="str">
        <f>'[3]Pricing Schedule A1'!C17</f>
        <v>Toshiba</v>
      </c>
      <c r="C32" s="101" t="str">
        <f>'[3]Pricing Schedule A1'!D17</f>
        <v>ESTUDIO3518A</v>
      </c>
      <c r="D32" s="102" t="str">
        <f>'[3]Pricing Schedule A1'!E17</f>
        <v>MR3031 RADF, MJ1042B Inner Finisher, KD1058B 500-Sheet Paper Feed Pedestal, MY1048B 500-Sheet Drawer, PWRFLTR-XGPCS15D Surge Protector</v>
      </c>
      <c r="E32" s="69"/>
      <c r="F32" s="103">
        <v>3190</v>
      </c>
      <c r="G32" s="104">
        <v>4.1000000000000003E-3</v>
      </c>
      <c r="H32" s="105"/>
      <c r="I32" s="69"/>
      <c r="J32" s="70">
        <v>3500</v>
      </c>
      <c r="K32" s="71">
        <f t="shared" si="4"/>
        <v>14.350000000000001</v>
      </c>
      <c r="L32" s="72"/>
      <c r="M32" s="73"/>
      <c r="N32" s="117">
        <v>66.460000000000008</v>
      </c>
      <c r="O32" s="132">
        <f t="shared" si="0"/>
        <v>80.81</v>
      </c>
      <c r="P32" s="69"/>
    </row>
    <row r="33" spans="1:16" ht="63" customHeight="1" thickBot="1" x14ac:dyDescent="0.35">
      <c r="A33" s="19">
        <v>3</v>
      </c>
      <c r="B33" s="95"/>
      <c r="C33" s="95"/>
      <c r="D33" s="96"/>
      <c r="E33" s="31"/>
      <c r="F33" s="97"/>
      <c r="G33" s="98"/>
      <c r="H33" s="99"/>
      <c r="I33" s="31"/>
      <c r="J33" s="27">
        <v>3500</v>
      </c>
      <c r="K33" s="40">
        <f t="shared" si="4"/>
        <v>0</v>
      </c>
      <c r="L33" s="35"/>
      <c r="M33" s="32"/>
      <c r="N33" s="93"/>
      <c r="O33" s="132">
        <f t="shared" si="0"/>
        <v>0</v>
      </c>
      <c r="P33" s="31"/>
    </row>
    <row r="34" spans="1:16" ht="63" customHeight="1" thickBot="1" x14ac:dyDescent="0.35">
      <c r="A34" s="19">
        <v>3</v>
      </c>
      <c r="B34" s="95"/>
      <c r="C34" s="95"/>
      <c r="D34" s="96"/>
      <c r="E34" s="31"/>
      <c r="F34" s="97"/>
      <c r="G34" s="98"/>
      <c r="H34" s="99"/>
      <c r="I34" s="31"/>
      <c r="J34" s="27">
        <v>3500</v>
      </c>
      <c r="K34" s="40">
        <f t="shared" ref="K34" si="7">J34*G34</f>
        <v>0</v>
      </c>
      <c r="L34" s="35"/>
      <c r="M34" s="32"/>
      <c r="N34" s="93"/>
      <c r="O34" s="132">
        <f t="shared" si="0"/>
        <v>0</v>
      </c>
      <c r="P34" s="31"/>
    </row>
    <row r="35" spans="1:16" ht="63" customHeight="1" thickBot="1" x14ac:dyDescent="0.35">
      <c r="A35" s="19">
        <v>3</v>
      </c>
      <c r="B35" s="95"/>
      <c r="C35" s="95"/>
      <c r="D35" s="96"/>
      <c r="E35" s="31"/>
      <c r="F35" s="97"/>
      <c r="G35" s="98"/>
      <c r="H35" s="99"/>
      <c r="I35" s="31"/>
      <c r="J35" s="27">
        <v>3500</v>
      </c>
      <c r="K35" s="40">
        <f t="shared" ref="K35" si="8">J35*G35</f>
        <v>0</v>
      </c>
      <c r="L35" s="35"/>
      <c r="M35" s="32"/>
      <c r="N35" s="93"/>
      <c r="O35" s="132">
        <f t="shared" si="0"/>
        <v>0</v>
      </c>
      <c r="P35" s="31"/>
    </row>
    <row r="36" spans="1:16" ht="63" customHeight="1" thickBot="1" x14ac:dyDescent="0.35">
      <c r="A36" s="74">
        <v>3</v>
      </c>
      <c r="B36" s="106"/>
      <c r="C36" s="106"/>
      <c r="D36" s="107"/>
      <c r="E36" s="38"/>
      <c r="F36" s="108"/>
      <c r="G36" s="109"/>
      <c r="H36" s="110"/>
      <c r="I36" s="38"/>
      <c r="J36" s="75">
        <v>3500</v>
      </c>
      <c r="K36" s="76">
        <f t="shared" si="4"/>
        <v>0</v>
      </c>
      <c r="L36" s="77"/>
      <c r="M36" s="78"/>
      <c r="N36" s="118"/>
      <c r="O36" s="132">
        <f t="shared" si="0"/>
        <v>0</v>
      </c>
      <c r="P36" s="38"/>
    </row>
    <row r="37" spans="1:16" ht="63" customHeight="1" thickTop="1" thickBot="1" x14ac:dyDescent="0.35">
      <c r="A37" s="68" t="s">
        <v>10</v>
      </c>
      <c r="B37" s="101" t="str">
        <f>'[3]Pricing Schedule A1'!C18</f>
        <v>Toshiba</v>
      </c>
      <c r="C37" s="101" t="str">
        <f>'[3]Pricing Schedule A1'!D18</f>
        <v>ESTUDIO3015AC</v>
      </c>
      <c r="D37" s="102" t="str">
        <f>'[3]Pricing Schedule A1'!E18</f>
        <v>MR3031 RADF, MJ1109B Console Finisher, KN5005 Bridge Kit, KD1058B 500-Sheet Paper Feed Pedestal, MY1048B 500-Sheet Drawer, PWRFLTR-XGPCS15D Surge Protector</v>
      </c>
      <c r="E37" s="69"/>
      <c r="F37" s="103">
        <v>4354</v>
      </c>
      <c r="G37" s="104">
        <v>4.1000000000000003E-3</v>
      </c>
      <c r="H37" s="104">
        <v>4.2000000000000003E-2</v>
      </c>
      <c r="I37" s="69"/>
      <c r="J37" s="81">
        <v>3500</v>
      </c>
      <c r="K37" s="71">
        <f t="shared" si="4"/>
        <v>14.350000000000001</v>
      </c>
      <c r="L37" s="81">
        <v>1000</v>
      </c>
      <c r="M37" s="71">
        <f>L37*H37</f>
        <v>42</v>
      </c>
      <c r="N37" s="117">
        <v>88.589999999999989</v>
      </c>
      <c r="O37" s="132">
        <f t="shared" si="0"/>
        <v>144.94</v>
      </c>
      <c r="P37" s="69"/>
    </row>
    <row r="38" spans="1:16" ht="63" customHeight="1" thickBot="1" x14ac:dyDescent="0.35">
      <c r="A38" s="19" t="s">
        <v>10</v>
      </c>
      <c r="B38" s="95"/>
      <c r="C38" s="95"/>
      <c r="D38" s="96"/>
      <c r="E38" s="31"/>
      <c r="F38" s="97"/>
      <c r="G38" s="98"/>
      <c r="H38" s="98"/>
      <c r="I38" s="31"/>
      <c r="J38" s="33">
        <v>3500</v>
      </c>
      <c r="K38" s="40">
        <f t="shared" ref="K38:K39" si="9">J38*G38</f>
        <v>0</v>
      </c>
      <c r="L38" s="33">
        <v>1000</v>
      </c>
      <c r="M38" s="40">
        <f>L38*H38</f>
        <v>0</v>
      </c>
      <c r="N38" s="93"/>
      <c r="O38" s="132">
        <f t="shared" si="0"/>
        <v>0</v>
      </c>
      <c r="P38" s="31"/>
    </row>
    <row r="39" spans="1:16" ht="63" customHeight="1" thickBot="1" x14ac:dyDescent="0.35">
      <c r="A39" s="19" t="s">
        <v>10</v>
      </c>
      <c r="B39" s="95"/>
      <c r="C39" s="95"/>
      <c r="D39" s="96"/>
      <c r="E39" s="31"/>
      <c r="F39" s="97"/>
      <c r="G39" s="98"/>
      <c r="H39" s="98"/>
      <c r="I39" s="31"/>
      <c r="J39" s="33">
        <v>3500</v>
      </c>
      <c r="K39" s="40">
        <f t="shared" si="9"/>
        <v>0</v>
      </c>
      <c r="L39" s="33">
        <v>1000</v>
      </c>
      <c r="M39" s="40">
        <f>L39*H39</f>
        <v>0</v>
      </c>
      <c r="N39" s="93"/>
      <c r="O39" s="132">
        <f t="shared" si="0"/>
        <v>0</v>
      </c>
      <c r="P39" s="31"/>
    </row>
    <row r="40" spans="1:16" ht="63" customHeight="1" thickBot="1" x14ac:dyDescent="0.35">
      <c r="A40" s="19" t="s">
        <v>10</v>
      </c>
      <c r="B40" s="95"/>
      <c r="C40" s="95"/>
      <c r="D40" s="96"/>
      <c r="E40" s="31"/>
      <c r="F40" s="97"/>
      <c r="G40" s="98"/>
      <c r="H40" s="98"/>
      <c r="I40" s="31"/>
      <c r="J40" s="33">
        <v>3500</v>
      </c>
      <c r="K40" s="40">
        <f t="shared" ref="K40" si="10">J40*G40</f>
        <v>0</v>
      </c>
      <c r="L40" s="33">
        <v>1000</v>
      </c>
      <c r="M40" s="40">
        <f>L40*H40</f>
        <v>0</v>
      </c>
      <c r="N40" s="93"/>
      <c r="O40" s="132">
        <f t="shared" si="0"/>
        <v>0</v>
      </c>
      <c r="P40" s="31"/>
    </row>
    <row r="41" spans="1:16" ht="63" customHeight="1" thickBot="1" x14ac:dyDescent="0.35">
      <c r="A41" s="74" t="s">
        <v>10</v>
      </c>
      <c r="B41" s="106"/>
      <c r="C41" s="106"/>
      <c r="D41" s="107"/>
      <c r="E41" s="38"/>
      <c r="F41" s="108"/>
      <c r="G41" s="109"/>
      <c r="H41" s="109"/>
      <c r="I41" s="38"/>
      <c r="J41" s="82">
        <v>3500</v>
      </c>
      <c r="K41" s="76">
        <f t="shared" si="4"/>
        <v>0</v>
      </c>
      <c r="L41" s="82">
        <v>1000</v>
      </c>
      <c r="M41" s="76">
        <f>L41*H41</f>
        <v>0</v>
      </c>
      <c r="N41" s="118"/>
      <c r="O41" s="132">
        <f t="shared" si="0"/>
        <v>0</v>
      </c>
      <c r="P41" s="38"/>
    </row>
    <row r="42" spans="1:16" ht="63" customHeight="1" thickTop="1" thickBot="1" x14ac:dyDescent="0.35">
      <c r="A42" s="68" t="s">
        <v>92</v>
      </c>
      <c r="B42" s="101" t="str">
        <f>'[3]Pricing Schedule A1'!C19</f>
        <v>Toshiba</v>
      </c>
      <c r="C42" s="101" t="str">
        <f>'[3]Pricing Schedule A1'!D19</f>
        <v>ESTUDIO4518A</v>
      </c>
      <c r="D42" s="102" t="str">
        <f>'[3]Pricing Schedule A1'!E19</f>
        <v>MR3031 RADF, MJ1042B Inner Finisher, KD1058B 500-Sheet Paper Feed Pedestal, MY1048B 500-Sheet Drawer, PWRFLTR-XGPCS15D Surge Protector</v>
      </c>
      <c r="E42" s="69"/>
      <c r="F42" s="111">
        <v>3699</v>
      </c>
      <c r="G42" s="104">
        <v>4.1000000000000003E-3</v>
      </c>
      <c r="H42" s="105"/>
      <c r="I42" s="69"/>
      <c r="J42" s="81">
        <v>8000</v>
      </c>
      <c r="K42" s="71">
        <f t="shared" si="4"/>
        <v>32.800000000000004</v>
      </c>
      <c r="L42" s="83"/>
      <c r="M42" s="73"/>
      <c r="N42" s="119">
        <v>76.129999999999981</v>
      </c>
      <c r="O42" s="132">
        <f t="shared" ref="O42:O51" si="11">((K42+M42+N42))</f>
        <v>108.92999999999998</v>
      </c>
      <c r="P42" s="69"/>
    </row>
    <row r="43" spans="1:16" ht="63" customHeight="1" thickBot="1" x14ac:dyDescent="0.35">
      <c r="A43" s="19" t="s">
        <v>92</v>
      </c>
      <c r="B43" s="95"/>
      <c r="C43" s="95"/>
      <c r="D43" s="96"/>
      <c r="E43" s="31"/>
      <c r="F43" s="100"/>
      <c r="G43" s="98"/>
      <c r="H43" s="99"/>
      <c r="I43" s="31"/>
      <c r="J43" s="29">
        <v>8000</v>
      </c>
      <c r="K43" s="40">
        <f t="shared" si="4"/>
        <v>0</v>
      </c>
      <c r="L43" s="36"/>
      <c r="M43" s="32"/>
      <c r="N43" s="94"/>
      <c r="O43" s="132">
        <f t="shared" si="11"/>
        <v>0</v>
      </c>
      <c r="P43" s="31"/>
    </row>
    <row r="44" spans="1:16" ht="63" customHeight="1" thickBot="1" x14ac:dyDescent="0.35">
      <c r="A44" s="19" t="s">
        <v>92</v>
      </c>
      <c r="B44" s="95"/>
      <c r="C44" s="95"/>
      <c r="D44" s="96"/>
      <c r="E44" s="31"/>
      <c r="F44" s="100"/>
      <c r="G44" s="98"/>
      <c r="H44" s="99"/>
      <c r="I44" s="31"/>
      <c r="J44" s="29">
        <v>8000</v>
      </c>
      <c r="K44" s="40">
        <f t="shared" ref="K44:K51" si="12">J44*G44</f>
        <v>0</v>
      </c>
      <c r="L44" s="36"/>
      <c r="M44" s="32"/>
      <c r="N44" s="94"/>
      <c r="O44" s="132">
        <f t="shared" si="11"/>
        <v>0</v>
      </c>
      <c r="P44" s="31"/>
    </row>
    <row r="45" spans="1:16" ht="63" customHeight="1" thickBot="1" x14ac:dyDescent="0.35">
      <c r="A45" s="19" t="s">
        <v>92</v>
      </c>
      <c r="B45" s="95"/>
      <c r="C45" s="95"/>
      <c r="D45" s="96"/>
      <c r="E45" s="31"/>
      <c r="F45" s="100"/>
      <c r="G45" s="98"/>
      <c r="H45" s="99"/>
      <c r="I45" s="31"/>
      <c r="J45" s="29">
        <v>8000</v>
      </c>
      <c r="K45" s="40">
        <f t="shared" si="12"/>
        <v>0</v>
      </c>
      <c r="L45" s="36"/>
      <c r="M45" s="32"/>
      <c r="N45" s="94"/>
      <c r="O45" s="132">
        <f t="shared" si="11"/>
        <v>0</v>
      </c>
      <c r="P45" s="31"/>
    </row>
    <row r="46" spans="1:16" ht="63" customHeight="1" thickBot="1" x14ac:dyDescent="0.35">
      <c r="A46" s="74" t="s">
        <v>92</v>
      </c>
      <c r="B46" s="106"/>
      <c r="C46" s="106"/>
      <c r="D46" s="107"/>
      <c r="E46" s="38"/>
      <c r="F46" s="112"/>
      <c r="G46" s="109"/>
      <c r="H46" s="110"/>
      <c r="I46" s="38"/>
      <c r="J46" s="34">
        <v>8000</v>
      </c>
      <c r="K46" s="76">
        <f t="shared" si="12"/>
        <v>0</v>
      </c>
      <c r="L46" s="54"/>
      <c r="M46" s="78"/>
      <c r="N46" s="120"/>
      <c r="O46" s="132">
        <f t="shared" si="11"/>
        <v>0</v>
      </c>
      <c r="P46" s="38"/>
    </row>
    <row r="47" spans="1:16" ht="63" customHeight="1" thickTop="1" thickBot="1" x14ac:dyDescent="0.35">
      <c r="A47" s="68" t="s">
        <v>93</v>
      </c>
      <c r="B47" s="101" t="str">
        <f>'[3]Pricing Schedule A1'!C20</f>
        <v>Toshiba</v>
      </c>
      <c r="C47" s="101" t="str">
        <f>'[3]Pricing Schedule A1'!D20</f>
        <v>ESTUDIO4515AC</v>
      </c>
      <c r="D47" s="102" t="str">
        <f>'[3]Pricing Schedule A1'!E20</f>
        <v>MR3031 RADF, MJ1109B Console Finisher, KN5005 Bridge Kit, KD1058B 500-Sheet Paper Feed Pedestal, MY1048B 500-Sheet Drawer, PWRFLTR-XGPCS15D Surge Protector</v>
      </c>
      <c r="E47" s="84"/>
      <c r="F47" s="111">
        <v>5984</v>
      </c>
      <c r="G47" s="104">
        <v>4.1000000000000003E-3</v>
      </c>
      <c r="H47" s="104">
        <v>3.9E-2</v>
      </c>
      <c r="I47" s="84"/>
      <c r="J47" s="85">
        <v>8000</v>
      </c>
      <c r="K47" s="71">
        <f t="shared" si="12"/>
        <v>32.800000000000004</v>
      </c>
      <c r="L47" s="85">
        <v>1250</v>
      </c>
      <c r="M47" s="71">
        <f>L47*H47</f>
        <v>48.75</v>
      </c>
      <c r="N47" s="119">
        <v>119.57999999999998</v>
      </c>
      <c r="O47" s="132">
        <f t="shared" si="11"/>
        <v>201.13</v>
      </c>
      <c r="P47" s="84"/>
    </row>
    <row r="48" spans="1:16" ht="63" customHeight="1" thickBot="1" x14ac:dyDescent="0.35">
      <c r="A48" s="19" t="s">
        <v>93</v>
      </c>
      <c r="B48" s="95"/>
      <c r="C48" s="95"/>
      <c r="D48" s="96"/>
      <c r="E48" s="38"/>
      <c r="F48" s="100"/>
      <c r="G48" s="98"/>
      <c r="H48" s="98"/>
      <c r="I48" s="38"/>
      <c r="J48" s="34">
        <v>8000</v>
      </c>
      <c r="K48" s="40">
        <f t="shared" si="12"/>
        <v>0</v>
      </c>
      <c r="L48" s="34">
        <v>1250</v>
      </c>
      <c r="M48" s="40">
        <f>L48*H48</f>
        <v>0</v>
      </c>
      <c r="N48" s="94"/>
      <c r="O48" s="132">
        <f t="shared" si="11"/>
        <v>0</v>
      </c>
      <c r="P48" s="38"/>
    </row>
    <row r="49" spans="1:16" ht="63" customHeight="1" thickBot="1" x14ac:dyDescent="0.35">
      <c r="A49" s="19" t="s">
        <v>93</v>
      </c>
      <c r="B49" s="95"/>
      <c r="C49" s="95"/>
      <c r="D49" s="96"/>
      <c r="E49" s="38"/>
      <c r="F49" s="100"/>
      <c r="G49" s="98"/>
      <c r="H49" s="98"/>
      <c r="I49" s="38"/>
      <c r="J49" s="34">
        <v>8000</v>
      </c>
      <c r="K49" s="40">
        <f t="shared" si="12"/>
        <v>0</v>
      </c>
      <c r="L49" s="34">
        <v>1250</v>
      </c>
      <c r="M49" s="40">
        <f>L49*H49</f>
        <v>0</v>
      </c>
      <c r="N49" s="94"/>
      <c r="O49" s="132">
        <f t="shared" si="11"/>
        <v>0</v>
      </c>
      <c r="P49" s="38"/>
    </row>
    <row r="50" spans="1:16" ht="63" customHeight="1" thickBot="1" x14ac:dyDescent="0.35">
      <c r="A50" s="19" t="s">
        <v>93</v>
      </c>
      <c r="B50" s="95"/>
      <c r="C50" s="95"/>
      <c r="D50" s="96"/>
      <c r="E50" s="38"/>
      <c r="F50" s="100"/>
      <c r="G50" s="98"/>
      <c r="H50" s="98"/>
      <c r="I50" s="38"/>
      <c r="J50" s="34">
        <v>8000</v>
      </c>
      <c r="K50" s="40">
        <f t="shared" si="12"/>
        <v>0</v>
      </c>
      <c r="L50" s="34">
        <v>1250</v>
      </c>
      <c r="M50" s="40">
        <f>L50*H50</f>
        <v>0</v>
      </c>
      <c r="N50" s="94"/>
      <c r="O50" s="132">
        <f t="shared" si="11"/>
        <v>0</v>
      </c>
      <c r="P50" s="38"/>
    </row>
    <row r="51" spans="1:16" ht="63" customHeight="1" thickBot="1" x14ac:dyDescent="0.35">
      <c r="A51" s="74" t="s">
        <v>93</v>
      </c>
      <c r="B51" s="106"/>
      <c r="C51" s="106"/>
      <c r="D51" s="107"/>
      <c r="E51" s="38"/>
      <c r="F51" s="112"/>
      <c r="G51" s="109"/>
      <c r="H51" s="109"/>
      <c r="I51" s="38"/>
      <c r="J51" s="34">
        <v>8000</v>
      </c>
      <c r="K51" s="76">
        <f t="shared" si="12"/>
        <v>0</v>
      </c>
      <c r="L51" s="34">
        <v>1250</v>
      </c>
      <c r="M51" s="76">
        <f>L51*H51</f>
        <v>0</v>
      </c>
      <c r="N51" s="120"/>
      <c r="O51" s="132">
        <f t="shared" si="11"/>
        <v>0</v>
      </c>
      <c r="P51" s="38"/>
    </row>
    <row r="52" spans="1:16" ht="63" customHeight="1" thickTop="1" thickBot="1" x14ac:dyDescent="0.35">
      <c r="A52" s="68" t="s">
        <v>94</v>
      </c>
      <c r="B52" s="101" t="str">
        <f>'[3]Pricing Schedule A1'!C21</f>
        <v>Toshiba</v>
      </c>
      <c r="C52" s="101" t="str">
        <f>'[3]Pricing Schedule A1'!D21</f>
        <v>ESTUDIO6518A</v>
      </c>
      <c r="D52" s="102" t="str">
        <f>'[3]Pricing Schedule A1'!E21</f>
        <v>MJ1111B 50-Sheet Stapling Finisher, PWRFLTR-XGPCS20D Surge Protector</v>
      </c>
      <c r="E52" s="69"/>
      <c r="F52" s="111">
        <v>5961</v>
      </c>
      <c r="G52" s="104">
        <v>4.1000000000000003E-3</v>
      </c>
      <c r="H52" s="105"/>
      <c r="I52" s="69"/>
      <c r="J52" s="81">
        <v>14000</v>
      </c>
      <c r="K52" s="71">
        <f t="shared" ref="K52:K53" si="13">J52*G52</f>
        <v>57.400000000000006</v>
      </c>
      <c r="L52" s="83"/>
      <c r="M52" s="73"/>
      <c r="N52" s="119">
        <v>119.14</v>
      </c>
      <c r="O52" s="132">
        <f t="shared" si="0"/>
        <v>176.54000000000002</v>
      </c>
      <c r="P52" s="69"/>
    </row>
    <row r="53" spans="1:16" ht="63" customHeight="1" thickTop="1" thickBot="1" x14ac:dyDescent="0.35">
      <c r="A53" s="19" t="s">
        <v>94</v>
      </c>
      <c r="B53" s="95"/>
      <c r="C53" s="95"/>
      <c r="D53" s="96"/>
      <c r="E53" s="31"/>
      <c r="F53" s="100"/>
      <c r="G53" s="98"/>
      <c r="H53" s="99"/>
      <c r="I53" s="31"/>
      <c r="J53" s="81">
        <v>14000</v>
      </c>
      <c r="K53" s="40">
        <f t="shared" si="13"/>
        <v>0</v>
      </c>
      <c r="L53" s="36"/>
      <c r="M53" s="32"/>
      <c r="N53" s="94"/>
      <c r="O53" s="132">
        <f t="shared" si="0"/>
        <v>0</v>
      </c>
      <c r="P53" s="31"/>
    </row>
    <row r="54" spans="1:16" ht="63" customHeight="1" thickTop="1" thickBot="1" x14ac:dyDescent="0.35">
      <c r="A54" s="19" t="s">
        <v>94</v>
      </c>
      <c r="B54" s="95"/>
      <c r="C54" s="95"/>
      <c r="D54" s="96"/>
      <c r="E54" s="31"/>
      <c r="F54" s="100"/>
      <c r="G54" s="98"/>
      <c r="H54" s="99"/>
      <c r="I54" s="31"/>
      <c r="J54" s="81">
        <v>14000</v>
      </c>
      <c r="K54" s="40">
        <f t="shared" si="4"/>
        <v>0</v>
      </c>
      <c r="L54" s="36"/>
      <c r="M54" s="32"/>
      <c r="N54" s="94"/>
      <c r="O54" s="132">
        <f t="shared" si="0"/>
        <v>0</v>
      </c>
      <c r="P54" s="31"/>
    </row>
    <row r="55" spans="1:16" ht="63" customHeight="1" thickTop="1" thickBot="1" x14ac:dyDescent="0.35">
      <c r="A55" s="19" t="s">
        <v>94</v>
      </c>
      <c r="B55" s="95"/>
      <c r="C55" s="95"/>
      <c r="D55" s="96"/>
      <c r="E55" s="31"/>
      <c r="F55" s="100"/>
      <c r="G55" s="98"/>
      <c r="H55" s="99"/>
      <c r="I55" s="31"/>
      <c r="J55" s="81">
        <v>14000</v>
      </c>
      <c r="K55" s="40">
        <f t="shared" ref="K55" si="14">J55*G55</f>
        <v>0</v>
      </c>
      <c r="L55" s="36"/>
      <c r="M55" s="32"/>
      <c r="N55" s="94"/>
      <c r="O55" s="132">
        <f t="shared" si="0"/>
        <v>0</v>
      </c>
      <c r="P55" s="31"/>
    </row>
    <row r="56" spans="1:16" ht="63" customHeight="1" thickBot="1" x14ac:dyDescent="0.35">
      <c r="A56" s="74" t="s">
        <v>94</v>
      </c>
      <c r="B56" s="106"/>
      <c r="C56" s="106"/>
      <c r="D56" s="107"/>
      <c r="E56" s="38"/>
      <c r="F56" s="112"/>
      <c r="G56" s="109"/>
      <c r="H56" s="110"/>
      <c r="I56" s="38"/>
      <c r="J56" s="34">
        <v>14000</v>
      </c>
      <c r="K56" s="76">
        <f t="shared" si="4"/>
        <v>0</v>
      </c>
      <c r="L56" s="54"/>
      <c r="M56" s="78"/>
      <c r="N56" s="120"/>
      <c r="O56" s="132">
        <f t="shared" si="0"/>
        <v>0</v>
      </c>
      <c r="P56" s="38"/>
    </row>
    <row r="57" spans="1:16" ht="63" customHeight="1" thickTop="1" thickBot="1" x14ac:dyDescent="0.35">
      <c r="A57" s="68" t="s">
        <v>95</v>
      </c>
      <c r="B57" s="101" t="str">
        <f>'[3]Pricing Schedule A1'!C22</f>
        <v>Toshiba</v>
      </c>
      <c r="C57" s="101" t="str">
        <f>'[3]Pricing Schedule A1'!D22</f>
        <v>ESTUDIO5015AC</v>
      </c>
      <c r="D57" s="102" t="str">
        <f>'[3]Pricing Schedule A1'!E22</f>
        <v>MR3031 RADF, MJ1109B Console Finisher, KN5005 Bridge Kit, KD1058B 500-Sheet Paper Feed Pedestal, MY1048B 500-Sheet Drawer, PWRFLTR-XGPCS15D Surge Protector</v>
      </c>
      <c r="E57" s="84"/>
      <c r="F57" s="111">
        <v>6186</v>
      </c>
      <c r="G57" s="104">
        <v>4.1000000000000003E-3</v>
      </c>
      <c r="H57" s="104">
        <v>3.6999999999999998E-2</v>
      </c>
      <c r="I57" s="84"/>
      <c r="J57" s="85">
        <v>14000</v>
      </c>
      <c r="K57" s="71">
        <f t="shared" ref="K57:K60" si="15">J57*G57</f>
        <v>57.400000000000006</v>
      </c>
      <c r="L57" s="85">
        <v>3000</v>
      </c>
      <c r="M57" s="71">
        <f>L57*H57</f>
        <v>111</v>
      </c>
      <c r="N57" s="119">
        <v>123.41999999999999</v>
      </c>
      <c r="O57" s="132">
        <f t="shared" si="0"/>
        <v>291.82</v>
      </c>
      <c r="P57" s="84"/>
    </row>
    <row r="58" spans="1:16" ht="63" customHeight="1" thickBot="1" x14ac:dyDescent="0.35">
      <c r="A58" s="19" t="s">
        <v>95</v>
      </c>
      <c r="B58" s="95"/>
      <c r="C58" s="95"/>
      <c r="D58" s="96"/>
      <c r="E58" s="38"/>
      <c r="F58" s="100"/>
      <c r="G58" s="98"/>
      <c r="H58" s="98"/>
      <c r="I58" s="38"/>
      <c r="J58" s="34">
        <v>14000</v>
      </c>
      <c r="K58" s="40">
        <f t="shared" ref="K58:K59" si="16">J58*G58</f>
        <v>0</v>
      </c>
      <c r="L58" s="34">
        <v>3000</v>
      </c>
      <c r="M58" s="40">
        <f>L58*H58</f>
        <v>0</v>
      </c>
      <c r="N58" s="94"/>
      <c r="O58" s="132">
        <f t="shared" si="0"/>
        <v>0</v>
      </c>
      <c r="P58" s="38"/>
    </row>
    <row r="59" spans="1:16" ht="63" customHeight="1" thickBot="1" x14ac:dyDescent="0.35">
      <c r="A59" s="19" t="s">
        <v>95</v>
      </c>
      <c r="B59" s="95"/>
      <c r="C59" s="95"/>
      <c r="D59" s="96"/>
      <c r="E59" s="38"/>
      <c r="F59" s="100"/>
      <c r="G59" s="98"/>
      <c r="H59" s="98"/>
      <c r="I59" s="38"/>
      <c r="J59" s="34">
        <v>14000</v>
      </c>
      <c r="K59" s="40">
        <f t="shared" si="16"/>
        <v>0</v>
      </c>
      <c r="L59" s="34">
        <v>3000</v>
      </c>
      <c r="M59" s="40">
        <f>L59*H59</f>
        <v>0</v>
      </c>
      <c r="N59" s="94"/>
      <c r="O59" s="132">
        <f t="shared" si="0"/>
        <v>0</v>
      </c>
      <c r="P59" s="38"/>
    </row>
    <row r="60" spans="1:16" ht="63" customHeight="1" thickBot="1" x14ac:dyDescent="0.35">
      <c r="A60" s="19" t="s">
        <v>95</v>
      </c>
      <c r="B60" s="95"/>
      <c r="C60" s="95"/>
      <c r="D60" s="96"/>
      <c r="E60" s="38"/>
      <c r="F60" s="100"/>
      <c r="G60" s="98"/>
      <c r="H60" s="98"/>
      <c r="I60" s="38"/>
      <c r="J60" s="34">
        <v>14000</v>
      </c>
      <c r="K60" s="40">
        <f t="shared" si="15"/>
        <v>0</v>
      </c>
      <c r="L60" s="34">
        <v>3000</v>
      </c>
      <c r="M60" s="40">
        <f>L60*H60</f>
        <v>0</v>
      </c>
      <c r="N60" s="94"/>
      <c r="O60" s="132">
        <f t="shared" si="0"/>
        <v>0</v>
      </c>
      <c r="P60" s="38"/>
    </row>
    <row r="61" spans="1:16" ht="63" customHeight="1" thickBot="1" x14ac:dyDescent="0.35">
      <c r="A61" s="74" t="s">
        <v>95</v>
      </c>
      <c r="B61" s="106"/>
      <c r="C61" s="106"/>
      <c r="D61" s="107"/>
      <c r="E61" s="38"/>
      <c r="F61" s="112"/>
      <c r="G61" s="109"/>
      <c r="H61" s="109"/>
      <c r="I61" s="38"/>
      <c r="J61" s="34">
        <v>14000</v>
      </c>
      <c r="K61" s="76">
        <f t="shared" si="4"/>
        <v>0</v>
      </c>
      <c r="L61" s="34">
        <v>3000</v>
      </c>
      <c r="M61" s="76">
        <f>L61*H61</f>
        <v>0</v>
      </c>
      <c r="N61" s="120"/>
      <c r="O61" s="132">
        <f t="shared" si="0"/>
        <v>0</v>
      </c>
      <c r="P61" s="38"/>
    </row>
    <row r="62" spans="1:16" ht="63" customHeight="1" thickTop="1" thickBot="1" x14ac:dyDescent="0.35">
      <c r="A62" s="68">
        <v>5</v>
      </c>
      <c r="B62" s="101" t="str">
        <f>'[3]Pricing Schedule A1'!C23</f>
        <v>Toshiba</v>
      </c>
      <c r="C62" s="101" t="str">
        <f>'[3]Pricing Schedule A1'!D23</f>
        <v>ESTUDIO7518A</v>
      </c>
      <c r="D62" s="102" t="str">
        <f>'[3]Pricing Schedule A1'!E23</f>
        <v>MJ1111B 50-Sheet Stapling Finisher, PWRFLTR-XGPCS20D Surge Protector</v>
      </c>
      <c r="E62" s="84"/>
      <c r="F62" s="111">
        <v>7768</v>
      </c>
      <c r="G62" s="104">
        <v>4.1000000000000003E-3</v>
      </c>
      <c r="H62" s="105"/>
      <c r="I62" s="84"/>
      <c r="J62" s="86">
        <v>25000</v>
      </c>
      <c r="K62" s="71">
        <f t="shared" ref="K62:K63" si="17">J62*G62</f>
        <v>102.50000000000001</v>
      </c>
      <c r="L62" s="87"/>
      <c r="M62" s="73"/>
      <c r="N62" s="119">
        <v>153.49</v>
      </c>
      <c r="O62" s="132">
        <f t="shared" si="0"/>
        <v>255.99</v>
      </c>
      <c r="P62" s="84"/>
    </row>
    <row r="63" spans="1:16" ht="63" customHeight="1" thickBot="1" x14ac:dyDescent="0.35">
      <c r="A63" s="19">
        <v>5</v>
      </c>
      <c r="B63" s="95"/>
      <c r="C63" s="95"/>
      <c r="D63" s="96"/>
      <c r="E63" s="38"/>
      <c r="F63" s="100"/>
      <c r="G63" s="98"/>
      <c r="H63" s="99"/>
      <c r="I63" s="38"/>
      <c r="J63" s="30">
        <v>25000</v>
      </c>
      <c r="K63" s="40">
        <f t="shared" si="17"/>
        <v>0</v>
      </c>
      <c r="L63" s="37"/>
      <c r="M63" s="32"/>
      <c r="N63" s="94"/>
      <c r="O63" s="132">
        <f t="shared" si="0"/>
        <v>0</v>
      </c>
      <c r="P63" s="38"/>
    </row>
    <row r="64" spans="1:16" ht="63" customHeight="1" thickBot="1" x14ac:dyDescent="0.35">
      <c r="A64" s="19">
        <v>5</v>
      </c>
      <c r="B64" s="95"/>
      <c r="C64" s="95"/>
      <c r="D64" s="96"/>
      <c r="E64" s="38"/>
      <c r="F64" s="100"/>
      <c r="G64" s="98"/>
      <c r="H64" s="99"/>
      <c r="I64" s="38"/>
      <c r="J64" s="30">
        <v>25000</v>
      </c>
      <c r="K64" s="40">
        <f t="shared" si="4"/>
        <v>0</v>
      </c>
      <c r="L64" s="37"/>
      <c r="M64" s="32"/>
      <c r="N64" s="94"/>
      <c r="O64" s="132">
        <f t="shared" si="0"/>
        <v>0</v>
      </c>
      <c r="P64" s="38"/>
    </row>
    <row r="65" spans="1:16" ht="63" customHeight="1" thickBot="1" x14ac:dyDescent="0.35">
      <c r="A65" s="19">
        <v>5</v>
      </c>
      <c r="B65" s="95"/>
      <c r="C65" s="95"/>
      <c r="D65" s="96"/>
      <c r="E65" s="38"/>
      <c r="F65" s="100"/>
      <c r="G65" s="98"/>
      <c r="H65" s="99"/>
      <c r="I65" s="38"/>
      <c r="J65" s="30">
        <v>25000</v>
      </c>
      <c r="K65" s="40">
        <f t="shared" ref="K65" si="18">J65*G65</f>
        <v>0</v>
      </c>
      <c r="L65" s="37"/>
      <c r="M65" s="32"/>
      <c r="N65" s="94"/>
      <c r="O65" s="132">
        <f t="shared" si="0"/>
        <v>0</v>
      </c>
      <c r="P65" s="38"/>
    </row>
    <row r="66" spans="1:16" ht="63" customHeight="1" thickBot="1" x14ac:dyDescent="0.35">
      <c r="A66" s="74">
        <v>5</v>
      </c>
      <c r="B66" s="106"/>
      <c r="C66" s="106"/>
      <c r="D66" s="107"/>
      <c r="E66" s="38"/>
      <c r="F66" s="112"/>
      <c r="G66" s="109"/>
      <c r="H66" s="110"/>
      <c r="I66" s="38"/>
      <c r="J66" s="82">
        <v>25000</v>
      </c>
      <c r="K66" s="76">
        <f t="shared" si="4"/>
        <v>0</v>
      </c>
      <c r="L66" s="88"/>
      <c r="M66" s="78"/>
      <c r="N66" s="120"/>
      <c r="O66" s="132">
        <f t="shared" si="0"/>
        <v>0</v>
      </c>
      <c r="P66" s="38"/>
    </row>
    <row r="67" spans="1:16" ht="63" customHeight="1" thickTop="1" thickBot="1" x14ac:dyDescent="0.35">
      <c r="A67" s="68" t="s">
        <v>16</v>
      </c>
      <c r="B67" s="101" t="str">
        <f>'[3]Pricing Schedule A1'!C24</f>
        <v>Toshiba</v>
      </c>
      <c r="C67" s="101" t="str">
        <f>'[3]Pricing Schedule A1'!D24</f>
        <v>ESTUDIO6516AC</v>
      </c>
      <c r="D67" s="102" t="str">
        <f>'[3]Pricing Schedule A1'!E24</f>
        <v>MJ1111B 50-Sheet Stapling Finisher, PWRFLTR-XGPCS20D Surge Protector</v>
      </c>
      <c r="E67" s="69"/>
      <c r="F67" s="111">
        <v>7519</v>
      </c>
      <c r="G67" s="104">
        <v>4.1000000000000003E-3</v>
      </c>
      <c r="H67" s="104">
        <v>3.4500000000000003E-2</v>
      </c>
      <c r="I67" s="69"/>
      <c r="J67" s="81">
        <v>25000</v>
      </c>
      <c r="K67" s="71">
        <f t="shared" si="4"/>
        <v>102.50000000000001</v>
      </c>
      <c r="L67" s="81">
        <v>5000</v>
      </c>
      <c r="M67" s="71">
        <f>L67*H67</f>
        <v>172.50000000000003</v>
      </c>
      <c r="N67" s="119">
        <v>148.76000000000002</v>
      </c>
      <c r="O67" s="132">
        <f t="shared" si="0"/>
        <v>423.7600000000001</v>
      </c>
      <c r="P67" s="69"/>
    </row>
    <row r="68" spans="1:16" ht="63" customHeight="1" thickBot="1" x14ac:dyDescent="0.35">
      <c r="A68" s="19" t="s">
        <v>16</v>
      </c>
      <c r="B68" s="95"/>
      <c r="C68" s="95"/>
      <c r="D68" s="96"/>
      <c r="E68" s="31"/>
      <c r="F68" s="100"/>
      <c r="G68" s="98"/>
      <c r="H68" s="98"/>
      <c r="I68" s="31"/>
      <c r="J68" s="29">
        <v>25000</v>
      </c>
      <c r="K68" s="40">
        <f t="shared" si="4"/>
        <v>0</v>
      </c>
      <c r="L68" s="29">
        <v>5000</v>
      </c>
      <c r="M68" s="40">
        <f>L68*H68</f>
        <v>0</v>
      </c>
      <c r="N68" s="94"/>
      <c r="O68" s="132">
        <f t="shared" si="0"/>
        <v>0</v>
      </c>
      <c r="P68" s="31"/>
    </row>
    <row r="69" spans="1:16" ht="63" customHeight="1" thickBot="1" x14ac:dyDescent="0.35">
      <c r="A69" s="19" t="s">
        <v>16</v>
      </c>
      <c r="B69" s="95"/>
      <c r="C69" s="95"/>
      <c r="D69" s="96"/>
      <c r="E69" s="31"/>
      <c r="F69" s="100"/>
      <c r="G69" s="98"/>
      <c r="H69" s="98"/>
      <c r="I69" s="31"/>
      <c r="J69" s="29">
        <v>25000</v>
      </c>
      <c r="K69" s="40">
        <f t="shared" ref="K69" si="19">J69*G69</f>
        <v>0</v>
      </c>
      <c r="L69" s="29">
        <v>5000</v>
      </c>
      <c r="M69" s="40">
        <f>L69*H69</f>
        <v>0</v>
      </c>
      <c r="N69" s="94"/>
      <c r="O69" s="132">
        <f t="shared" si="0"/>
        <v>0</v>
      </c>
      <c r="P69" s="31"/>
    </row>
    <row r="70" spans="1:16" ht="63" customHeight="1" thickBot="1" x14ac:dyDescent="0.35">
      <c r="A70" s="19" t="s">
        <v>16</v>
      </c>
      <c r="B70" s="95"/>
      <c r="C70" s="95"/>
      <c r="D70" s="96"/>
      <c r="E70" s="31"/>
      <c r="F70" s="100"/>
      <c r="G70" s="98"/>
      <c r="H70" s="98"/>
      <c r="I70" s="31"/>
      <c r="J70" s="29">
        <v>25000</v>
      </c>
      <c r="K70" s="40">
        <f t="shared" ref="K70" si="20">J70*G70</f>
        <v>0</v>
      </c>
      <c r="L70" s="29">
        <v>5000</v>
      </c>
      <c r="M70" s="40">
        <f>L70*H70</f>
        <v>0</v>
      </c>
      <c r="N70" s="94"/>
      <c r="O70" s="132">
        <f t="shared" si="0"/>
        <v>0</v>
      </c>
      <c r="P70" s="31"/>
    </row>
    <row r="71" spans="1:16" ht="63" customHeight="1" thickBot="1" x14ac:dyDescent="0.35">
      <c r="A71" s="74" t="s">
        <v>16</v>
      </c>
      <c r="B71" s="106"/>
      <c r="C71" s="106"/>
      <c r="D71" s="107"/>
      <c r="E71" s="38"/>
      <c r="F71" s="112"/>
      <c r="G71" s="109"/>
      <c r="H71" s="109"/>
      <c r="I71" s="38"/>
      <c r="J71" s="34">
        <v>25000</v>
      </c>
      <c r="K71" s="76">
        <f t="shared" si="4"/>
        <v>0</v>
      </c>
      <c r="L71" s="34">
        <v>5000</v>
      </c>
      <c r="M71" s="76">
        <f>L71*H71</f>
        <v>0</v>
      </c>
      <c r="N71" s="120"/>
      <c r="O71" s="132">
        <f t="shared" si="0"/>
        <v>0</v>
      </c>
      <c r="P71" s="38"/>
    </row>
    <row r="72" spans="1:16" ht="63" customHeight="1" thickTop="1" thickBot="1" x14ac:dyDescent="0.35">
      <c r="A72" s="68">
        <v>6</v>
      </c>
      <c r="B72" s="101" t="str">
        <f>'[3]Pricing Schedule A1'!C25</f>
        <v>Toshiba</v>
      </c>
      <c r="C72" s="101" t="str">
        <f>'[3]Pricing Schedule A1'!D25</f>
        <v>ESTUDIO1058</v>
      </c>
      <c r="D72" s="102" t="str">
        <f>'[3]Pricing Schedule A1'!E25</f>
        <v>PWRFLTR-XGPCS20820D Surge Protector</v>
      </c>
      <c r="E72" s="69"/>
      <c r="F72" s="111">
        <v>11735</v>
      </c>
      <c r="G72" s="104">
        <v>3.8999999999999998E-3</v>
      </c>
      <c r="H72" s="105"/>
      <c r="I72" s="69"/>
      <c r="J72" s="81">
        <v>75000</v>
      </c>
      <c r="K72" s="71">
        <f t="shared" ref="K72:K73" si="21">J72*G72</f>
        <v>292.5</v>
      </c>
      <c r="L72" s="83"/>
      <c r="M72" s="73"/>
      <c r="N72" s="119">
        <v>228.9</v>
      </c>
      <c r="O72" s="132">
        <f t="shared" si="0"/>
        <v>521.4</v>
      </c>
      <c r="P72" s="69"/>
    </row>
    <row r="73" spans="1:16" ht="63" customHeight="1" thickBot="1" x14ac:dyDescent="0.35">
      <c r="A73" s="19">
        <v>6</v>
      </c>
      <c r="B73" s="95"/>
      <c r="C73" s="95"/>
      <c r="D73" s="96"/>
      <c r="E73" s="31"/>
      <c r="F73" s="100"/>
      <c r="G73" s="98"/>
      <c r="H73" s="99"/>
      <c r="I73" s="31"/>
      <c r="J73" s="29">
        <v>75000</v>
      </c>
      <c r="K73" s="40">
        <f t="shared" si="21"/>
        <v>0</v>
      </c>
      <c r="L73" s="36"/>
      <c r="M73" s="32"/>
      <c r="N73" s="94"/>
      <c r="O73" s="132">
        <f t="shared" si="0"/>
        <v>0</v>
      </c>
      <c r="P73" s="31"/>
    </row>
    <row r="74" spans="1:16" ht="63" customHeight="1" thickBot="1" x14ac:dyDescent="0.35">
      <c r="A74" s="19">
        <v>6</v>
      </c>
      <c r="B74" s="95"/>
      <c r="C74" s="95"/>
      <c r="D74" s="96"/>
      <c r="E74" s="31"/>
      <c r="F74" s="100"/>
      <c r="G74" s="98"/>
      <c r="H74" s="99"/>
      <c r="I74" s="31"/>
      <c r="J74" s="29">
        <v>75000</v>
      </c>
      <c r="K74" s="40">
        <f t="shared" si="4"/>
        <v>0</v>
      </c>
      <c r="L74" s="36"/>
      <c r="M74" s="32"/>
      <c r="N74" s="94"/>
      <c r="O74" s="132">
        <f t="shared" si="0"/>
        <v>0</v>
      </c>
      <c r="P74" s="31"/>
    </row>
    <row r="75" spans="1:16" ht="63" customHeight="1" thickBot="1" x14ac:dyDescent="0.35">
      <c r="A75" s="19">
        <v>6</v>
      </c>
      <c r="B75" s="95"/>
      <c r="C75" s="95"/>
      <c r="D75" s="96"/>
      <c r="E75" s="31"/>
      <c r="F75" s="100"/>
      <c r="G75" s="98"/>
      <c r="H75" s="99"/>
      <c r="I75" s="31"/>
      <c r="J75" s="29">
        <v>75000</v>
      </c>
      <c r="K75" s="40">
        <f t="shared" ref="K75" si="22">J75*G75</f>
        <v>0</v>
      </c>
      <c r="L75" s="36"/>
      <c r="M75" s="32"/>
      <c r="N75" s="94"/>
      <c r="O75" s="132">
        <f t="shared" si="0"/>
        <v>0</v>
      </c>
      <c r="P75" s="31"/>
    </row>
    <row r="76" spans="1:16" ht="63" customHeight="1" thickBot="1" x14ac:dyDescent="0.35">
      <c r="A76" s="74">
        <v>6</v>
      </c>
      <c r="B76" s="106"/>
      <c r="C76" s="106"/>
      <c r="D76" s="107"/>
      <c r="E76" s="38"/>
      <c r="F76" s="112"/>
      <c r="G76" s="109"/>
      <c r="H76" s="110"/>
      <c r="I76" s="38"/>
      <c r="J76" s="34">
        <v>75000</v>
      </c>
      <c r="K76" s="76">
        <f t="shared" si="4"/>
        <v>0</v>
      </c>
      <c r="L76" s="54"/>
      <c r="M76" s="78"/>
      <c r="N76" s="120"/>
      <c r="O76" s="132">
        <f t="shared" si="0"/>
        <v>0</v>
      </c>
      <c r="P76" s="38"/>
    </row>
    <row r="77" spans="1:16" ht="63" customHeight="1" thickTop="1" thickBot="1" x14ac:dyDescent="0.35">
      <c r="A77" s="68" t="s">
        <v>18</v>
      </c>
      <c r="B77" s="101" t="str">
        <f>'[3]Pricing Schedule A1'!C26</f>
        <v>Toshiba</v>
      </c>
      <c r="C77" s="101" t="str">
        <f>'[3]Pricing Schedule A1'!D26</f>
        <v>ESTUDIO7516ACT</v>
      </c>
      <c r="D77" s="102" t="str">
        <f>'[3]Pricing Schedule A1'!E26</f>
        <v>MP2502B 2500-Sheet Large Capacity Feeder, MJ1112B Saddle Stitch Finisher, PWRFLTR-XGPCS20D Surge Protector</v>
      </c>
      <c r="E77" s="69"/>
      <c r="F77" s="111">
        <v>8733</v>
      </c>
      <c r="G77" s="104">
        <v>4.1000000000000003E-3</v>
      </c>
      <c r="H77" s="104">
        <v>3.3500000000000002E-2</v>
      </c>
      <c r="I77" s="69"/>
      <c r="J77" s="81">
        <v>75000</v>
      </c>
      <c r="K77" s="71">
        <f t="shared" si="4"/>
        <v>307.5</v>
      </c>
      <c r="L77" s="81">
        <v>25000</v>
      </c>
      <c r="M77" s="71">
        <f>L77*H77</f>
        <v>837.5</v>
      </c>
      <c r="N77" s="119">
        <v>171.84000000000003</v>
      </c>
      <c r="O77" s="132">
        <f t="shared" si="0"/>
        <v>1316.8400000000001</v>
      </c>
      <c r="P77" s="69"/>
    </row>
    <row r="78" spans="1:16" ht="63" customHeight="1" thickBot="1" x14ac:dyDescent="0.35">
      <c r="A78" s="19" t="s">
        <v>18</v>
      </c>
      <c r="B78" s="95"/>
      <c r="C78" s="95"/>
      <c r="D78" s="96"/>
      <c r="E78" s="31"/>
      <c r="F78" s="100"/>
      <c r="G78" s="98"/>
      <c r="H78" s="98"/>
      <c r="I78" s="31"/>
      <c r="J78" s="33">
        <v>75000</v>
      </c>
      <c r="K78" s="40">
        <f t="shared" si="4"/>
        <v>0</v>
      </c>
      <c r="L78" s="33">
        <v>25000</v>
      </c>
      <c r="M78" s="40">
        <f>L78*H78</f>
        <v>0</v>
      </c>
      <c r="N78" s="94"/>
      <c r="O78" s="132">
        <f t="shared" si="0"/>
        <v>0</v>
      </c>
      <c r="P78" s="31"/>
    </row>
    <row r="79" spans="1:16" ht="63" customHeight="1" thickBot="1" x14ac:dyDescent="0.35">
      <c r="A79" s="19" t="s">
        <v>18</v>
      </c>
      <c r="B79" s="95"/>
      <c r="C79" s="95"/>
      <c r="D79" s="96"/>
      <c r="E79" s="31"/>
      <c r="F79" s="100"/>
      <c r="G79" s="98"/>
      <c r="H79" s="98"/>
      <c r="I79" s="31"/>
      <c r="J79" s="33">
        <v>75000</v>
      </c>
      <c r="K79" s="40">
        <f t="shared" ref="K79" si="23">J79*G79</f>
        <v>0</v>
      </c>
      <c r="L79" s="33">
        <v>25000</v>
      </c>
      <c r="M79" s="40">
        <f>L79*H79</f>
        <v>0</v>
      </c>
      <c r="N79" s="94"/>
      <c r="O79" s="132">
        <f t="shared" si="0"/>
        <v>0</v>
      </c>
      <c r="P79" s="31"/>
    </row>
    <row r="80" spans="1:16" ht="63" customHeight="1" thickBot="1" x14ac:dyDescent="0.35">
      <c r="A80" s="19" t="s">
        <v>18</v>
      </c>
      <c r="B80" s="95"/>
      <c r="C80" s="95"/>
      <c r="D80" s="96"/>
      <c r="E80" s="31"/>
      <c r="F80" s="100"/>
      <c r="G80" s="98"/>
      <c r="H80" s="98"/>
      <c r="I80" s="31"/>
      <c r="J80" s="33">
        <v>75000</v>
      </c>
      <c r="K80" s="40">
        <f t="shared" ref="K80" si="24">J80*G80</f>
        <v>0</v>
      </c>
      <c r="L80" s="33">
        <v>25000</v>
      </c>
      <c r="M80" s="40">
        <f>L80*H80</f>
        <v>0</v>
      </c>
      <c r="N80" s="94"/>
      <c r="O80" s="132">
        <f t="shared" si="0"/>
        <v>0</v>
      </c>
      <c r="P80" s="31"/>
    </row>
    <row r="81" spans="1:20" ht="63" customHeight="1" thickBot="1" x14ac:dyDescent="0.35">
      <c r="A81" s="89" t="s">
        <v>18</v>
      </c>
      <c r="B81" s="113"/>
      <c r="C81" s="113"/>
      <c r="D81" s="114"/>
      <c r="E81" s="90"/>
      <c r="F81" s="115"/>
      <c r="G81" s="116"/>
      <c r="H81" s="116"/>
      <c r="I81" s="90"/>
      <c r="J81" s="91">
        <v>75000</v>
      </c>
      <c r="K81" s="92">
        <f t="shared" si="4"/>
        <v>0</v>
      </c>
      <c r="L81" s="91">
        <v>25000</v>
      </c>
      <c r="M81" s="92">
        <f>L81*H81</f>
        <v>0</v>
      </c>
      <c r="N81" s="121"/>
      <c r="O81" s="132">
        <f t="shared" si="0"/>
        <v>0</v>
      </c>
      <c r="P81" s="90"/>
    </row>
    <row r="82" spans="1:20" ht="34.5" customHeight="1" thickTop="1" x14ac:dyDescent="0.3">
      <c r="A82" s="44"/>
      <c r="B82" s="44"/>
      <c r="C82" s="44"/>
      <c r="D82" s="45"/>
      <c r="E82" s="47"/>
      <c r="F82" s="46"/>
      <c r="G82" s="47"/>
      <c r="H82" s="47"/>
      <c r="I82" s="47"/>
      <c r="J82" s="48"/>
      <c r="K82" s="49"/>
      <c r="L82" s="48"/>
      <c r="M82" s="49"/>
      <c r="N82" s="50"/>
      <c r="P82" s="47"/>
    </row>
    <row r="83" spans="1:20" s="21" customFormat="1" ht="48" customHeight="1" x14ac:dyDescent="0.5">
      <c r="A83" s="266" t="s">
        <v>31</v>
      </c>
      <c r="B83" s="266"/>
      <c r="C83" s="266"/>
      <c r="D83" s="266"/>
      <c r="E83" s="266"/>
      <c r="F83" s="266"/>
      <c r="G83" s="266"/>
      <c r="H83" s="266"/>
      <c r="I83" s="266"/>
      <c r="J83" s="266"/>
      <c r="K83" s="266"/>
      <c r="L83" s="266"/>
      <c r="M83" s="266"/>
      <c r="N83" s="266"/>
      <c r="O83" s="266"/>
      <c r="P83" s="266"/>
      <c r="Q83" s="266"/>
      <c r="R83" s="266"/>
      <c r="S83" s="20"/>
    </row>
    <row r="84" spans="1:20" s="21" customFormat="1" ht="48" customHeight="1" x14ac:dyDescent="0.5">
      <c r="A84" s="266" t="s">
        <v>107</v>
      </c>
      <c r="B84" s="266"/>
      <c r="C84" s="266"/>
      <c r="D84" s="266"/>
      <c r="E84" s="266"/>
      <c r="F84" s="266"/>
      <c r="G84" s="266"/>
      <c r="H84" s="266"/>
      <c r="I84" s="266"/>
      <c r="J84" s="266"/>
      <c r="K84" s="266"/>
      <c r="L84" s="266"/>
      <c r="M84" s="266"/>
      <c r="N84" s="266"/>
      <c r="O84" s="266"/>
      <c r="P84" s="266"/>
      <c r="Q84" s="266"/>
      <c r="R84" s="266"/>
      <c r="S84" s="20"/>
    </row>
    <row r="85" spans="1:20" s="21" customFormat="1" ht="32.25" customHeight="1" x14ac:dyDescent="0.5">
      <c r="A85" s="266" t="s">
        <v>21</v>
      </c>
      <c r="B85" s="266"/>
      <c r="C85" s="266"/>
      <c r="D85" s="266"/>
      <c r="E85" s="266"/>
      <c r="F85" s="266"/>
      <c r="G85" s="266"/>
      <c r="H85" s="266"/>
      <c r="I85" s="266"/>
      <c r="J85" s="266"/>
      <c r="K85" s="266"/>
      <c r="L85" s="266"/>
      <c r="M85" s="266"/>
      <c r="N85" s="266"/>
      <c r="O85" s="266"/>
      <c r="P85" s="266"/>
      <c r="Q85" s="266"/>
      <c r="R85" s="266"/>
      <c r="S85" s="20"/>
    </row>
    <row r="86" spans="1:20" s="22" customFormat="1" ht="33.75" customHeight="1" x14ac:dyDescent="0.45">
      <c r="A86" s="266" t="s">
        <v>106</v>
      </c>
      <c r="B86" s="266"/>
      <c r="C86" s="266"/>
      <c r="D86" s="266"/>
      <c r="E86" s="266"/>
      <c r="F86" s="266"/>
      <c r="G86" s="266"/>
      <c r="H86" s="266"/>
      <c r="I86" s="266"/>
      <c r="J86" s="266"/>
      <c r="K86" s="266"/>
      <c r="L86" s="266"/>
      <c r="M86" s="266"/>
      <c r="N86" s="266"/>
      <c r="O86" s="266"/>
      <c r="P86" s="266"/>
      <c r="Q86" s="266"/>
      <c r="R86" s="266"/>
      <c r="S86" s="20"/>
    </row>
    <row r="87" spans="1:20" s="22" customFormat="1" ht="35.25" customHeight="1" x14ac:dyDescent="0.45">
      <c r="A87" s="266" t="s">
        <v>98</v>
      </c>
      <c r="B87" s="266"/>
      <c r="C87" s="266"/>
      <c r="D87" s="266"/>
      <c r="E87" s="266"/>
      <c r="F87" s="266"/>
      <c r="G87" s="266"/>
      <c r="H87" s="266"/>
      <c r="I87" s="266"/>
      <c r="J87" s="266"/>
      <c r="K87" s="266"/>
      <c r="L87" s="266"/>
      <c r="M87" s="266"/>
      <c r="N87" s="266"/>
      <c r="O87" s="266"/>
      <c r="P87" s="266"/>
      <c r="Q87" s="266"/>
      <c r="R87" s="266"/>
      <c r="S87" s="20"/>
      <c r="T87" s="20"/>
    </row>
    <row r="88" spans="1:20" s="22" customFormat="1" ht="32.25" customHeight="1" x14ac:dyDescent="0.45">
      <c r="A88" s="266" t="s">
        <v>99</v>
      </c>
      <c r="B88" s="266"/>
      <c r="C88" s="266"/>
      <c r="D88" s="266"/>
      <c r="E88" s="266"/>
      <c r="F88" s="266"/>
      <c r="G88" s="266"/>
      <c r="H88" s="266"/>
      <c r="I88" s="266"/>
      <c r="J88" s="266"/>
      <c r="K88" s="266"/>
      <c r="L88" s="266"/>
      <c r="M88" s="266"/>
      <c r="N88" s="266"/>
      <c r="O88" s="266"/>
      <c r="P88" s="266"/>
      <c r="Q88" s="266"/>
      <c r="R88" s="266"/>
      <c r="S88" s="20"/>
    </row>
    <row r="89" spans="1:20" s="22" customFormat="1" ht="35.25" customHeight="1" x14ac:dyDescent="0.45">
      <c r="A89" s="266" t="s">
        <v>105</v>
      </c>
      <c r="B89" s="266"/>
      <c r="C89" s="266"/>
      <c r="D89" s="266"/>
      <c r="E89" s="266"/>
      <c r="F89" s="266"/>
      <c r="G89" s="266"/>
      <c r="H89" s="266"/>
      <c r="I89" s="266"/>
      <c r="J89" s="266"/>
      <c r="K89" s="266"/>
      <c r="L89" s="266"/>
      <c r="M89" s="266"/>
      <c r="N89" s="266"/>
      <c r="O89" s="266"/>
      <c r="P89" s="266"/>
      <c r="Q89" s="266"/>
      <c r="R89" s="266"/>
      <c r="S89" s="20"/>
    </row>
    <row r="90" spans="1:20" s="22" customFormat="1" ht="32.25" customHeight="1" x14ac:dyDescent="0.45">
      <c r="A90" s="266" t="s">
        <v>96</v>
      </c>
      <c r="B90" s="266"/>
      <c r="C90" s="266"/>
      <c r="D90" s="266"/>
      <c r="E90" s="266"/>
      <c r="F90" s="266"/>
      <c r="G90" s="266"/>
      <c r="H90" s="266"/>
      <c r="I90" s="266"/>
      <c r="J90" s="266"/>
      <c r="K90" s="266"/>
      <c r="L90" s="266"/>
      <c r="M90" s="266"/>
      <c r="N90" s="266"/>
      <c r="O90" s="266"/>
      <c r="P90" s="266"/>
      <c r="Q90" s="266"/>
      <c r="R90" s="266"/>
      <c r="S90" s="20"/>
    </row>
    <row r="91" spans="1:20" s="22" customFormat="1" ht="32.25" customHeight="1" x14ac:dyDescent="0.45">
      <c r="A91" s="266" t="s">
        <v>97</v>
      </c>
      <c r="B91" s="266"/>
      <c r="C91" s="266"/>
      <c r="D91" s="266"/>
      <c r="E91" s="266"/>
      <c r="F91" s="266"/>
      <c r="G91" s="266"/>
      <c r="H91" s="266"/>
      <c r="I91" s="266"/>
      <c r="J91" s="266"/>
      <c r="K91" s="266"/>
      <c r="L91" s="266"/>
      <c r="M91" s="266"/>
      <c r="N91" s="266"/>
      <c r="O91" s="266"/>
      <c r="P91" s="266"/>
      <c r="Q91" s="266"/>
      <c r="R91" s="266"/>
      <c r="S91" s="20"/>
    </row>
    <row r="97" ht="20.25" customHeight="1" x14ac:dyDescent="0.3"/>
  </sheetData>
  <sheetProtection algorithmName="SHA-512" hashValue="KNQtM36mb1T4PZ1QS9I197O86DARu5p/iYHo9g1ItImpkoac6Dh4JqLljlW8SzbZRj1Z1999LAYlE8a8KtU3jQ==" saltValue="5Z5xckXARUw3tWmxZ2h0Iw==" spinCount="100000" sheet="1"/>
  <mergeCells count="20">
    <mergeCell ref="A90:R90"/>
    <mergeCell ref="A91:R91"/>
    <mergeCell ref="A83:R83"/>
    <mergeCell ref="A84:R84"/>
    <mergeCell ref="A85:R85"/>
    <mergeCell ref="A86:R86"/>
    <mergeCell ref="A87:R87"/>
    <mergeCell ref="A88:R88"/>
    <mergeCell ref="A89:R89"/>
    <mergeCell ref="A2:P2"/>
    <mergeCell ref="A1:P1"/>
    <mergeCell ref="B10:D10"/>
    <mergeCell ref="G10:H10"/>
    <mergeCell ref="J10:M10"/>
    <mergeCell ref="J9:O9"/>
    <mergeCell ref="F9:H9"/>
    <mergeCell ref="B9:D9"/>
    <mergeCell ref="E6:G6"/>
    <mergeCell ref="B4:D4"/>
    <mergeCell ref="A6:D6"/>
  </mergeCells>
  <printOptions horizontalCentered="1" verticalCentered="1" gridLines="1"/>
  <pageMargins left="0.75" right="0.75" top="1" bottom="1" header="0.5" footer="0.5"/>
  <pageSetup scale="25" fitToWidth="4" fitToHeight="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81"/>
  <sheetViews>
    <sheetView showGridLines="0" zoomScaleNormal="100" zoomScalePageLayoutView="125" workbookViewId="0">
      <selection sqref="A1:G1"/>
    </sheetView>
  </sheetViews>
  <sheetFormatPr defaultColWidth="11" defaultRowHeight="15.6" x14ac:dyDescent="0.3"/>
  <cols>
    <col min="1" max="1" width="24.09765625" customWidth="1"/>
    <col min="2" max="2" width="12.3984375" customWidth="1"/>
    <col min="4" max="4" width="13.69921875" customWidth="1"/>
    <col min="6" max="6" width="12.19921875" customWidth="1"/>
    <col min="7" max="7" width="14.09765625" customWidth="1"/>
  </cols>
  <sheetData>
    <row r="1" spans="1:7" ht="23.4" customHeight="1" x14ac:dyDescent="0.3">
      <c r="A1" s="300" t="s">
        <v>22</v>
      </c>
      <c r="B1" s="301"/>
      <c r="C1" s="301"/>
      <c r="D1" s="301"/>
      <c r="E1" s="301"/>
      <c r="F1" s="301"/>
      <c r="G1" s="302"/>
    </row>
    <row r="2" spans="1:7" ht="41.4" customHeight="1" thickBot="1" x14ac:dyDescent="0.35">
      <c r="A2" s="303" t="s">
        <v>100</v>
      </c>
      <c r="B2" s="304"/>
      <c r="C2" s="304"/>
      <c r="D2" s="304"/>
      <c r="E2" s="304"/>
      <c r="F2" s="305"/>
      <c r="G2" s="306"/>
    </row>
    <row r="3" spans="1:7" ht="31.5" customHeight="1" thickBot="1" x14ac:dyDescent="0.35">
      <c r="A3" s="148" t="s">
        <v>59</v>
      </c>
      <c r="B3" s="282" t="s">
        <v>144</v>
      </c>
      <c r="C3" s="283"/>
      <c r="D3" s="283"/>
      <c r="E3" s="284"/>
    </row>
    <row r="4" spans="1:7" x14ac:dyDescent="0.3">
      <c r="A4" s="3"/>
      <c r="B4" s="3"/>
      <c r="C4" s="3"/>
      <c r="D4" s="3"/>
      <c r="E4" s="3"/>
      <c r="F4" s="3"/>
      <c r="G4" s="3"/>
    </row>
    <row r="5" spans="1:7" ht="15.75" customHeight="1" x14ac:dyDescent="0.3">
      <c r="A5" s="294" t="s">
        <v>4</v>
      </c>
      <c r="B5" s="295"/>
      <c r="C5" s="295"/>
      <c r="D5" s="295"/>
      <c r="E5" s="295"/>
      <c r="F5" s="295"/>
      <c r="G5" s="296"/>
    </row>
    <row r="6" spans="1:7" x14ac:dyDescent="0.3">
      <c r="A6" s="4"/>
      <c r="B6" s="3"/>
      <c r="C6" s="3"/>
      <c r="D6" s="3"/>
      <c r="E6" s="3"/>
      <c r="F6" s="3"/>
      <c r="G6" s="5"/>
    </row>
    <row r="7" spans="1:7" ht="51.9" customHeight="1" x14ac:dyDescent="0.3">
      <c r="A7" s="297" t="s">
        <v>103</v>
      </c>
      <c r="B7" s="298"/>
      <c r="C7" s="298"/>
      <c r="D7" s="298"/>
      <c r="E7" s="298"/>
      <c r="F7" s="298"/>
      <c r="G7" s="299"/>
    </row>
    <row r="8" spans="1:7" x14ac:dyDescent="0.3">
      <c r="A8" s="4"/>
      <c r="B8" s="3"/>
      <c r="C8" s="3"/>
      <c r="D8" s="3"/>
      <c r="E8" s="3"/>
      <c r="F8" s="3"/>
      <c r="G8" s="5"/>
    </row>
    <row r="9" spans="1:7" ht="15.75" customHeight="1" x14ac:dyDescent="0.3">
      <c r="A9" s="7">
        <v>287</v>
      </c>
      <c r="B9" s="288" t="s">
        <v>5</v>
      </c>
      <c r="C9" s="289"/>
      <c r="D9" s="289"/>
      <c r="E9" s="289"/>
      <c r="F9" s="289"/>
      <c r="G9" s="290"/>
    </row>
    <row r="10" spans="1:7" x14ac:dyDescent="0.3">
      <c r="A10" s="122"/>
      <c r="B10" s="3"/>
      <c r="C10" s="3"/>
      <c r="D10" s="3"/>
      <c r="E10" s="3"/>
      <c r="F10" s="3"/>
      <c r="G10" s="5"/>
    </row>
    <row r="11" spans="1:7" ht="15.75" customHeight="1" x14ac:dyDescent="0.3">
      <c r="A11" s="7">
        <v>287</v>
      </c>
      <c r="B11" s="288" t="s">
        <v>6</v>
      </c>
      <c r="C11" s="289"/>
      <c r="D11" s="289"/>
      <c r="E11" s="289"/>
      <c r="F11" s="289"/>
      <c r="G11" s="290"/>
    </row>
    <row r="12" spans="1:7" x14ac:dyDescent="0.3">
      <c r="A12" s="122"/>
      <c r="B12" s="3"/>
      <c r="C12" s="3"/>
      <c r="D12" s="3"/>
      <c r="E12" s="3"/>
      <c r="F12" s="3"/>
      <c r="G12" s="5"/>
    </row>
    <row r="13" spans="1:7" ht="15.75" customHeight="1" x14ac:dyDescent="0.3">
      <c r="A13" s="7">
        <v>287</v>
      </c>
      <c r="B13" s="288" t="s">
        <v>2</v>
      </c>
      <c r="C13" s="289"/>
      <c r="D13" s="289"/>
      <c r="E13" s="289"/>
      <c r="F13" s="289"/>
      <c r="G13" s="290"/>
    </row>
    <row r="14" spans="1:7" x14ac:dyDescent="0.3">
      <c r="A14" s="122"/>
      <c r="B14" s="3"/>
      <c r="C14" s="3"/>
      <c r="D14" s="3"/>
      <c r="E14" s="3"/>
      <c r="F14" s="3"/>
      <c r="G14" s="5"/>
    </row>
    <row r="15" spans="1:7" ht="15.75" customHeight="1" x14ac:dyDescent="0.3">
      <c r="A15" s="7">
        <v>287</v>
      </c>
      <c r="B15" s="288" t="s">
        <v>3</v>
      </c>
      <c r="C15" s="289"/>
      <c r="D15" s="289"/>
      <c r="E15" s="289"/>
      <c r="F15" s="289"/>
      <c r="G15" s="290"/>
    </row>
    <row r="16" spans="1:7" x14ac:dyDescent="0.3">
      <c r="A16" s="122"/>
      <c r="B16" s="3"/>
      <c r="C16" s="3"/>
      <c r="D16" s="3"/>
      <c r="E16" s="3"/>
      <c r="F16" s="3"/>
      <c r="G16" s="5"/>
    </row>
    <row r="17" spans="1:7" ht="15.75" customHeight="1" x14ac:dyDescent="0.3">
      <c r="A17" s="7">
        <v>287</v>
      </c>
      <c r="B17" s="288" t="s">
        <v>88</v>
      </c>
      <c r="C17" s="289"/>
      <c r="D17" s="289"/>
      <c r="E17" s="289"/>
      <c r="F17" s="289"/>
      <c r="G17" s="290"/>
    </row>
    <row r="18" spans="1:7" x14ac:dyDescent="0.3">
      <c r="A18" s="122"/>
      <c r="B18" s="3"/>
      <c r="C18" s="3"/>
      <c r="D18" s="3"/>
      <c r="E18" s="3"/>
      <c r="F18" s="3"/>
      <c r="G18" s="5"/>
    </row>
    <row r="19" spans="1:7" ht="15.75" customHeight="1" x14ac:dyDescent="0.3">
      <c r="A19" s="7">
        <v>287</v>
      </c>
      <c r="B19" s="288" t="s">
        <v>89</v>
      </c>
      <c r="C19" s="289"/>
      <c r="D19" s="289"/>
      <c r="E19" s="289"/>
      <c r="F19" s="289"/>
      <c r="G19" s="290"/>
    </row>
    <row r="20" spans="1:7" x14ac:dyDescent="0.3">
      <c r="A20" s="122"/>
      <c r="B20" s="3"/>
      <c r="C20" s="3"/>
      <c r="D20" s="3"/>
      <c r="E20" s="3"/>
      <c r="F20" s="3"/>
      <c r="G20" s="5"/>
    </row>
    <row r="21" spans="1:7" ht="15.75" customHeight="1" x14ac:dyDescent="0.3">
      <c r="A21" s="7">
        <v>287</v>
      </c>
      <c r="B21" s="288" t="s">
        <v>91</v>
      </c>
      <c r="C21" s="289"/>
      <c r="D21" s="289"/>
      <c r="E21" s="289"/>
      <c r="F21" s="289"/>
      <c r="G21" s="290"/>
    </row>
    <row r="22" spans="1:7" x14ac:dyDescent="0.3">
      <c r="A22" s="122"/>
      <c r="B22" s="3"/>
      <c r="C22" s="3"/>
      <c r="D22" s="3"/>
      <c r="E22" s="3"/>
      <c r="F22" s="3"/>
      <c r="G22" s="5"/>
    </row>
    <row r="23" spans="1:7" ht="15.75" customHeight="1" x14ac:dyDescent="0.3">
      <c r="A23" s="7">
        <v>287</v>
      </c>
      <c r="B23" s="288" t="s">
        <v>90</v>
      </c>
      <c r="C23" s="289"/>
      <c r="D23" s="289"/>
      <c r="E23" s="289"/>
      <c r="F23" s="289"/>
      <c r="G23" s="290"/>
    </row>
    <row r="24" spans="1:7" x14ac:dyDescent="0.3">
      <c r="A24" s="122"/>
      <c r="B24" s="3"/>
      <c r="C24" s="3"/>
      <c r="D24" s="3"/>
      <c r="E24" s="3"/>
      <c r="F24" s="3"/>
      <c r="G24" s="5"/>
    </row>
    <row r="25" spans="1:7" ht="15.75" customHeight="1" x14ac:dyDescent="0.3">
      <c r="A25" s="7">
        <v>287</v>
      </c>
      <c r="B25" s="291" t="s">
        <v>7</v>
      </c>
      <c r="C25" s="292"/>
      <c r="D25" s="292"/>
      <c r="E25" s="292"/>
      <c r="F25" s="292"/>
      <c r="G25" s="293"/>
    </row>
    <row r="26" spans="1:7" x14ac:dyDescent="0.3">
      <c r="A26" s="122"/>
      <c r="B26" s="3"/>
      <c r="C26" s="3"/>
      <c r="D26" s="3"/>
      <c r="E26" s="3"/>
      <c r="F26" s="3"/>
      <c r="G26" s="5"/>
    </row>
    <row r="27" spans="1:7" ht="15.75" customHeight="1" x14ac:dyDescent="0.3">
      <c r="A27" s="7">
        <v>287</v>
      </c>
      <c r="B27" s="288" t="s">
        <v>11</v>
      </c>
      <c r="C27" s="292"/>
      <c r="D27" s="292"/>
      <c r="E27" s="292"/>
      <c r="F27" s="292"/>
      <c r="G27" s="293"/>
    </row>
    <row r="28" spans="1:7" x14ac:dyDescent="0.3">
      <c r="A28" s="1"/>
      <c r="B28" s="6"/>
      <c r="C28" s="6"/>
      <c r="D28" s="6"/>
      <c r="E28" s="6"/>
      <c r="F28" s="6"/>
      <c r="G28" s="2"/>
    </row>
    <row r="29" spans="1:7" x14ac:dyDescent="0.3">
      <c r="A29" s="3"/>
      <c r="B29" s="3"/>
      <c r="C29" s="3"/>
      <c r="D29" s="3"/>
      <c r="E29" s="3"/>
      <c r="F29" s="3"/>
      <c r="G29" s="3"/>
    </row>
    <row r="30" spans="1:7" x14ac:dyDescent="0.3">
      <c r="A30" s="3"/>
      <c r="B30" s="3"/>
      <c r="C30" s="3"/>
      <c r="D30" s="3"/>
      <c r="E30" s="3"/>
      <c r="F30" s="3"/>
      <c r="G30" s="3"/>
    </row>
    <row r="31" spans="1:7" ht="15.75" customHeight="1" x14ac:dyDescent="0.3">
      <c r="A31" s="294" t="s">
        <v>0</v>
      </c>
      <c r="B31" s="295"/>
      <c r="C31" s="295"/>
      <c r="D31" s="295"/>
      <c r="E31" s="295"/>
      <c r="F31" s="295"/>
      <c r="G31" s="296"/>
    </row>
    <row r="32" spans="1:7" x14ac:dyDescent="0.3">
      <c r="A32" s="4"/>
      <c r="B32" s="3"/>
      <c r="C32" s="3"/>
      <c r="D32" s="3"/>
      <c r="E32" s="3"/>
      <c r="F32" s="3"/>
      <c r="G32" s="5"/>
    </row>
    <row r="33" spans="1:7" ht="48" customHeight="1" x14ac:dyDescent="0.3">
      <c r="A33" s="297" t="s">
        <v>102</v>
      </c>
      <c r="B33" s="298"/>
      <c r="C33" s="298"/>
      <c r="D33" s="298"/>
      <c r="E33" s="298"/>
      <c r="F33" s="298"/>
      <c r="G33" s="299"/>
    </row>
    <row r="34" spans="1:7" x14ac:dyDescent="0.3">
      <c r="A34" s="4"/>
      <c r="B34" s="3"/>
      <c r="C34" s="3"/>
      <c r="D34" s="3"/>
      <c r="E34" s="3"/>
      <c r="F34" s="3"/>
      <c r="G34" s="5"/>
    </row>
    <row r="35" spans="1:7" ht="15.75" customHeight="1" x14ac:dyDescent="0.3">
      <c r="A35" s="7">
        <v>212</v>
      </c>
      <c r="B35" s="291" t="s">
        <v>5</v>
      </c>
      <c r="C35" s="292"/>
      <c r="D35" s="292"/>
      <c r="E35" s="292"/>
      <c r="F35" s="292"/>
      <c r="G35" s="293"/>
    </row>
    <row r="36" spans="1:7" x14ac:dyDescent="0.3">
      <c r="A36" s="4"/>
      <c r="B36" s="3"/>
      <c r="C36" s="3"/>
      <c r="D36" s="3"/>
      <c r="E36" s="3"/>
      <c r="F36" s="3"/>
      <c r="G36" s="5"/>
    </row>
    <row r="37" spans="1:7" ht="15.75" customHeight="1" x14ac:dyDescent="0.3">
      <c r="A37" s="7">
        <v>212</v>
      </c>
      <c r="B37" s="291" t="s">
        <v>6</v>
      </c>
      <c r="C37" s="292"/>
      <c r="D37" s="292"/>
      <c r="E37" s="292"/>
      <c r="F37" s="292"/>
      <c r="G37" s="293"/>
    </row>
    <row r="38" spans="1:7" x14ac:dyDescent="0.3">
      <c r="A38" s="12"/>
      <c r="B38" s="9"/>
      <c r="C38" s="9"/>
      <c r="D38" s="9"/>
      <c r="E38" s="9"/>
      <c r="F38" s="9"/>
      <c r="G38" s="10"/>
    </row>
    <row r="39" spans="1:7" ht="15.75" customHeight="1" x14ac:dyDescent="0.3">
      <c r="A39" s="7">
        <v>212</v>
      </c>
      <c r="B39" s="288" t="s">
        <v>2</v>
      </c>
      <c r="C39" s="292"/>
      <c r="D39" s="292"/>
      <c r="E39" s="292"/>
      <c r="F39" s="292"/>
      <c r="G39" s="293"/>
    </row>
    <row r="40" spans="1:7" x14ac:dyDescent="0.3">
      <c r="A40" s="4"/>
      <c r="B40" s="3"/>
      <c r="C40" s="3"/>
      <c r="D40" s="3"/>
      <c r="E40" s="3"/>
      <c r="F40" s="3"/>
      <c r="G40" s="5"/>
    </row>
    <row r="41" spans="1:7" ht="15.75" customHeight="1" x14ac:dyDescent="0.3">
      <c r="A41" s="7">
        <v>212</v>
      </c>
      <c r="B41" s="288" t="s">
        <v>3</v>
      </c>
      <c r="C41" s="292"/>
      <c r="D41" s="292"/>
      <c r="E41" s="292"/>
      <c r="F41" s="292"/>
      <c r="G41" s="293"/>
    </row>
    <row r="42" spans="1:7" x14ac:dyDescent="0.3">
      <c r="A42" s="12"/>
      <c r="B42" s="9"/>
      <c r="C42" s="9"/>
      <c r="D42" s="9"/>
      <c r="E42" s="9"/>
      <c r="F42" s="9"/>
      <c r="G42" s="10"/>
    </row>
    <row r="43" spans="1:7" ht="15.75" customHeight="1" x14ac:dyDescent="0.3">
      <c r="A43" s="7">
        <v>212</v>
      </c>
      <c r="B43" s="288" t="s">
        <v>88</v>
      </c>
      <c r="C43" s="289"/>
      <c r="D43" s="289"/>
      <c r="E43" s="289"/>
      <c r="F43" s="289"/>
      <c r="G43" s="290"/>
    </row>
    <row r="44" spans="1:7" x14ac:dyDescent="0.3">
      <c r="A44" s="4"/>
      <c r="B44" s="3"/>
      <c r="C44" s="3"/>
      <c r="D44" s="3"/>
      <c r="E44" s="3"/>
      <c r="F44" s="3"/>
      <c r="G44" s="5"/>
    </row>
    <row r="45" spans="1:7" ht="15.75" customHeight="1" x14ac:dyDescent="0.3">
      <c r="A45" s="7">
        <v>212</v>
      </c>
      <c r="B45" s="288" t="s">
        <v>90</v>
      </c>
      <c r="C45" s="289"/>
      <c r="D45" s="289"/>
      <c r="E45" s="289"/>
      <c r="F45" s="289"/>
      <c r="G45" s="290"/>
    </row>
    <row r="46" spans="1:7" x14ac:dyDescent="0.3">
      <c r="A46" s="1"/>
      <c r="B46" s="6"/>
      <c r="C46" s="6"/>
      <c r="D46" s="6"/>
      <c r="E46" s="6"/>
      <c r="F46" s="6"/>
      <c r="G46" s="2"/>
    </row>
    <row r="47" spans="1:7" x14ac:dyDescent="0.3">
      <c r="A47" s="3"/>
      <c r="B47" s="3"/>
      <c r="C47" s="3"/>
      <c r="D47" s="3"/>
      <c r="E47" s="3"/>
      <c r="F47" s="3"/>
      <c r="G47" s="3"/>
    </row>
    <row r="48" spans="1:7" x14ac:dyDescent="0.3">
      <c r="A48" s="3"/>
      <c r="B48" s="3"/>
      <c r="C48" s="3"/>
      <c r="D48" s="3"/>
      <c r="E48" s="3"/>
      <c r="F48" s="3"/>
      <c r="G48" s="3"/>
    </row>
    <row r="49" spans="1:7" ht="15.75" customHeight="1" x14ac:dyDescent="0.3">
      <c r="A49" s="294" t="s">
        <v>12</v>
      </c>
      <c r="B49" s="295"/>
      <c r="C49" s="295"/>
      <c r="D49" s="295"/>
      <c r="E49" s="295"/>
      <c r="F49" s="295"/>
      <c r="G49" s="296"/>
    </row>
    <row r="50" spans="1:7" x14ac:dyDescent="0.3">
      <c r="A50" s="4"/>
      <c r="B50" s="3"/>
      <c r="C50" s="3"/>
      <c r="D50" s="3"/>
      <c r="E50" s="3"/>
      <c r="F50" s="3"/>
      <c r="G50" s="5"/>
    </row>
    <row r="51" spans="1:7" ht="51" customHeight="1" x14ac:dyDescent="0.3">
      <c r="A51" s="297" t="s">
        <v>101</v>
      </c>
      <c r="B51" s="298"/>
      <c r="C51" s="298"/>
      <c r="D51" s="298"/>
      <c r="E51" s="298"/>
      <c r="F51" s="298"/>
      <c r="G51" s="299"/>
    </row>
    <row r="52" spans="1:7" x14ac:dyDescent="0.3">
      <c r="A52" s="4"/>
      <c r="B52" s="3"/>
      <c r="C52" s="3"/>
      <c r="D52" s="3"/>
      <c r="E52" s="3"/>
      <c r="F52" s="3"/>
      <c r="G52" s="5"/>
    </row>
    <row r="53" spans="1:7" ht="15.75" customHeight="1" x14ac:dyDescent="0.3">
      <c r="A53" s="7">
        <v>909</v>
      </c>
      <c r="B53" s="288" t="s">
        <v>5</v>
      </c>
      <c r="C53" s="289"/>
      <c r="D53" s="289"/>
      <c r="E53" s="289"/>
      <c r="F53" s="289"/>
      <c r="G53" s="290"/>
    </row>
    <row r="54" spans="1:7" x14ac:dyDescent="0.3">
      <c r="A54" s="4"/>
      <c r="B54" s="3"/>
      <c r="C54" s="3"/>
      <c r="D54" s="3"/>
      <c r="E54" s="3"/>
      <c r="F54" s="3"/>
      <c r="G54" s="5"/>
    </row>
    <row r="55" spans="1:7" ht="15.75" customHeight="1" x14ac:dyDescent="0.3">
      <c r="A55" s="7">
        <v>909</v>
      </c>
      <c r="B55" s="288" t="s">
        <v>6</v>
      </c>
      <c r="C55" s="289"/>
      <c r="D55" s="289"/>
      <c r="E55" s="289"/>
      <c r="F55" s="289"/>
      <c r="G55" s="290"/>
    </row>
    <row r="56" spans="1:7" x14ac:dyDescent="0.3">
      <c r="A56" s="4"/>
      <c r="B56" s="3"/>
      <c r="C56" s="3"/>
      <c r="D56" s="3"/>
      <c r="E56" s="3"/>
      <c r="F56" s="3"/>
      <c r="G56" s="5"/>
    </row>
    <row r="57" spans="1:7" ht="15.75" customHeight="1" x14ac:dyDescent="0.3">
      <c r="A57" s="7">
        <v>909</v>
      </c>
      <c r="B57" s="288" t="s">
        <v>2</v>
      </c>
      <c r="C57" s="289"/>
      <c r="D57" s="289"/>
      <c r="E57" s="289"/>
      <c r="F57" s="289"/>
      <c r="G57" s="290"/>
    </row>
    <row r="58" spans="1:7" x14ac:dyDescent="0.3">
      <c r="A58" s="4"/>
      <c r="B58" s="3"/>
      <c r="C58" s="3"/>
      <c r="D58" s="3"/>
      <c r="E58" s="3"/>
      <c r="F58" s="3"/>
      <c r="G58" s="5"/>
    </row>
    <row r="59" spans="1:7" ht="15.75" customHeight="1" x14ac:dyDescent="0.3">
      <c r="A59" s="7">
        <v>909</v>
      </c>
      <c r="B59" s="288" t="s">
        <v>3</v>
      </c>
      <c r="C59" s="289"/>
      <c r="D59" s="289"/>
      <c r="E59" s="289"/>
      <c r="F59" s="289"/>
      <c r="G59" s="290"/>
    </row>
    <row r="60" spans="1:7" x14ac:dyDescent="0.3">
      <c r="A60" s="4"/>
      <c r="B60" s="3"/>
      <c r="C60" s="3"/>
      <c r="D60" s="3"/>
      <c r="E60" s="3"/>
      <c r="F60" s="3"/>
      <c r="G60" s="5"/>
    </row>
    <row r="61" spans="1:7" ht="15.75" customHeight="1" x14ac:dyDescent="0.3">
      <c r="A61" s="7">
        <v>909</v>
      </c>
      <c r="B61" s="288" t="s">
        <v>88</v>
      </c>
      <c r="C61" s="289"/>
      <c r="D61" s="289"/>
      <c r="E61" s="289"/>
      <c r="F61" s="289"/>
      <c r="G61" s="290"/>
    </row>
    <row r="62" spans="1:7" x14ac:dyDescent="0.3">
      <c r="A62" s="4"/>
      <c r="B62" s="3"/>
      <c r="C62" s="3"/>
      <c r="D62" s="3"/>
      <c r="E62" s="3"/>
      <c r="F62" s="3"/>
      <c r="G62" s="5"/>
    </row>
    <row r="63" spans="1:7" ht="15.75" customHeight="1" x14ac:dyDescent="0.3">
      <c r="A63" s="7">
        <v>909</v>
      </c>
      <c r="B63" s="288" t="s">
        <v>89</v>
      </c>
      <c r="C63" s="289"/>
      <c r="D63" s="289"/>
      <c r="E63" s="289"/>
      <c r="F63" s="289"/>
      <c r="G63" s="290"/>
    </row>
    <row r="64" spans="1:7" x14ac:dyDescent="0.3">
      <c r="A64" s="4"/>
      <c r="B64" s="3"/>
      <c r="C64" s="3"/>
      <c r="D64" s="3"/>
      <c r="E64" s="3"/>
      <c r="F64" s="3"/>
      <c r="G64" s="5"/>
    </row>
    <row r="65" spans="1:7" ht="15.75" customHeight="1" x14ac:dyDescent="0.3">
      <c r="A65" s="7">
        <v>1114</v>
      </c>
      <c r="B65" s="288" t="s">
        <v>91</v>
      </c>
      <c r="C65" s="289"/>
      <c r="D65" s="289"/>
      <c r="E65" s="289"/>
      <c r="F65" s="289"/>
      <c r="G65" s="290"/>
    </row>
    <row r="66" spans="1:7" x14ac:dyDescent="0.3">
      <c r="A66" s="4"/>
      <c r="B66" s="3"/>
      <c r="C66" s="3"/>
      <c r="D66" s="3"/>
      <c r="E66" s="3"/>
      <c r="F66" s="3"/>
      <c r="G66" s="5"/>
    </row>
    <row r="67" spans="1:7" ht="15.75" customHeight="1" x14ac:dyDescent="0.3">
      <c r="A67" s="7">
        <v>909</v>
      </c>
      <c r="B67" s="288" t="s">
        <v>90</v>
      </c>
      <c r="C67" s="289"/>
      <c r="D67" s="289"/>
      <c r="E67" s="289"/>
      <c r="F67" s="289"/>
      <c r="G67" s="290"/>
    </row>
    <row r="68" spans="1:7" x14ac:dyDescent="0.3">
      <c r="A68" s="4"/>
      <c r="B68" s="3"/>
      <c r="C68" s="3"/>
      <c r="D68" s="3"/>
      <c r="E68" s="3"/>
      <c r="F68" s="3"/>
      <c r="G68" s="5"/>
    </row>
    <row r="69" spans="1:7" ht="15.75" customHeight="1" x14ac:dyDescent="0.3">
      <c r="A69" s="7">
        <v>1114</v>
      </c>
      <c r="B69" s="288" t="s">
        <v>7</v>
      </c>
      <c r="C69" s="289"/>
      <c r="D69" s="289"/>
      <c r="E69" s="289"/>
      <c r="F69" s="289"/>
      <c r="G69" s="290"/>
    </row>
    <row r="70" spans="1:7" x14ac:dyDescent="0.3">
      <c r="A70" s="4"/>
      <c r="B70" s="3"/>
      <c r="C70" s="3"/>
      <c r="D70" s="3"/>
      <c r="E70" s="3"/>
      <c r="F70" s="3"/>
      <c r="G70" s="5"/>
    </row>
    <row r="71" spans="1:7" ht="15.75" customHeight="1" x14ac:dyDescent="0.3">
      <c r="A71" s="7">
        <v>1114</v>
      </c>
      <c r="B71" s="288" t="s">
        <v>11</v>
      </c>
      <c r="C71" s="289"/>
      <c r="D71" s="289"/>
      <c r="E71" s="289"/>
      <c r="F71" s="289"/>
      <c r="G71" s="290"/>
    </row>
    <row r="72" spans="1:7" x14ac:dyDescent="0.3">
      <c r="A72" s="1"/>
      <c r="B72" s="6"/>
      <c r="C72" s="6"/>
      <c r="D72" s="6"/>
      <c r="E72" s="6"/>
      <c r="F72" s="6"/>
      <c r="G72" s="2"/>
    </row>
    <row r="73" spans="1:7" x14ac:dyDescent="0.3">
      <c r="A73" s="3"/>
      <c r="B73" s="3"/>
      <c r="C73" s="3"/>
      <c r="D73" s="3"/>
      <c r="E73" s="3"/>
      <c r="F73" s="3"/>
      <c r="G73" s="3"/>
    </row>
    <row r="74" spans="1:7" x14ac:dyDescent="0.3">
      <c r="A74" s="3"/>
      <c r="B74" s="3"/>
      <c r="C74" s="3"/>
      <c r="D74" s="3"/>
      <c r="E74" s="3"/>
      <c r="F74" s="3"/>
      <c r="G74" s="3"/>
    </row>
    <row r="75" spans="1:7" ht="15.75" customHeight="1" x14ac:dyDescent="0.3">
      <c r="A75" s="313" t="s">
        <v>1</v>
      </c>
      <c r="B75" s="314"/>
      <c r="C75" s="314"/>
      <c r="D75" s="314"/>
      <c r="E75" s="314"/>
      <c r="F75" s="314"/>
      <c r="G75" s="315"/>
    </row>
    <row r="76" spans="1:7" x14ac:dyDescent="0.3">
      <c r="A76" s="4"/>
      <c r="B76" s="3"/>
      <c r="C76" s="3"/>
      <c r="D76" s="3"/>
      <c r="E76" s="3"/>
      <c r="F76" s="3"/>
      <c r="G76" s="5"/>
    </row>
    <row r="77" spans="1:7" ht="30" customHeight="1" x14ac:dyDescent="0.3">
      <c r="A77" s="316" t="s">
        <v>43</v>
      </c>
      <c r="B77" s="317"/>
      <c r="C77" s="317"/>
      <c r="D77" s="317"/>
      <c r="E77" s="317"/>
      <c r="F77" s="317"/>
      <c r="G77" s="318"/>
    </row>
    <row r="78" spans="1:7" x14ac:dyDescent="0.3">
      <c r="A78" s="4"/>
      <c r="B78" s="3"/>
      <c r="C78" s="3"/>
      <c r="D78" s="3"/>
      <c r="E78" s="3"/>
      <c r="F78" s="3"/>
      <c r="G78" s="5"/>
    </row>
    <row r="79" spans="1:7" ht="15.75" customHeight="1" x14ac:dyDescent="0.3">
      <c r="A79" s="8" t="s">
        <v>145</v>
      </c>
      <c r="B79" s="310" t="s">
        <v>42</v>
      </c>
      <c r="C79" s="319"/>
      <c r="D79" s="319"/>
      <c r="E79" s="319"/>
      <c r="F79" s="319"/>
      <c r="G79" s="320"/>
    </row>
    <row r="80" spans="1:7" ht="47.4" customHeight="1" x14ac:dyDescent="0.3">
      <c r="A80" s="310" t="s">
        <v>64</v>
      </c>
      <c r="B80" s="319"/>
      <c r="C80" s="319"/>
      <c r="D80" s="319"/>
      <c r="E80" s="319"/>
      <c r="F80" s="319"/>
      <c r="G80" s="320"/>
    </row>
    <row r="81" spans="1:7" x14ac:dyDescent="0.3">
      <c r="A81" s="1"/>
      <c r="B81" s="6"/>
      <c r="C81" s="6"/>
      <c r="D81" s="6"/>
      <c r="E81" s="6"/>
      <c r="F81" s="6"/>
      <c r="G81" s="2"/>
    </row>
    <row r="82" spans="1:7" x14ac:dyDescent="0.3">
      <c r="A82" s="3"/>
      <c r="B82" s="3"/>
      <c r="C82" s="3"/>
      <c r="D82" s="3"/>
      <c r="E82" s="3"/>
      <c r="F82" s="3"/>
      <c r="G82" s="3"/>
    </row>
    <row r="83" spans="1:7" ht="15.75" customHeight="1" x14ac:dyDescent="0.3">
      <c r="A83" s="294" t="s">
        <v>9</v>
      </c>
      <c r="B83" s="295"/>
      <c r="C83" s="295"/>
      <c r="D83" s="295"/>
      <c r="E83" s="295"/>
      <c r="F83" s="295"/>
      <c r="G83" s="296"/>
    </row>
    <row r="84" spans="1:7" x14ac:dyDescent="0.3">
      <c r="A84" s="4"/>
      <c r="B84" s="3"/>
      <c r="C84" s="3"/>
      <c r="D84" s="3"/>
      <c r="E84" s="3"/>
      <c r="F84" s="3"/>
      <c r="G84" s="5"/>
    </row>
    <row r="85" spans="1:7" ht="92.25" customHeight="1" x14ac:dyDescent="0.3">
      <c r="A85" s="307" t="s">
        <v>79</v>
      </c>
      <c r="B85" s="308"/>
      <c r="C85" s="308"/>
      <c r="D85" s="308"/>
      <c r="E85" s="308"/>
      <c r="F85" s="308"/>
      <c r="G85" s="309"/>
    </row>
    <row r="86" spans="1:7" x14ac:dyDescent="0.3">
      <c r="A86" s="4"/>
      <c r="B86" s="3"/>
      <c r="C86" s="3"/>
      <c r="D86" s="3"/>
      <c r="E86" s="3"/>
      <c r="F86" s="3"/>
      <c r="G86" s="5"/>
    </row>
    <row r="87" spans="1:7" ht="15.75" customHeight="1" x14ac:dyDescent="0.3">
      <c r="A87" s="7">
        <v>50</v>
      </c>
      <c r="B87" s="310" t="s">
        <v>14</v>
      </c>
      <c r="C87" s="311"/>
      <c r="D87" s="311"/>
      <c r="E87" s="311"/>
      <c r="F87" s="311"/>
      <c r="G87" s="312"/>
    </row>
    <row r="88" spans="1:7" ht="15.75" customHeight="1" x14ac:dyDescent="0.3">
      <c r="A88" s="13"/>
      <c r="B88" s="14"/>
      <c r="C88" s="14"/>
      <c r="D88" s="14"/>
      <c r="E88" s="14"/>
      <c r="F88" s="14"/>
      <c r="G88" s="15"/>
    </row>
    <row r="89" spans="1:7" ht="15.75" customHeight="1" x14ac:dyDescent="0.3">
      <c r="A89" s="7">
        <v>150</v>
      </c>
      <c r="B89" s="310" t="s">
        <v>15</v>
      </c>
      <c r="C89" s="311"/>
      <c r="D89" s="311"/>
      <c r="E89" s="311"/>
      <c r="F89" s="311"/>
      <c r="G89" s="312"/>
    </row>
    <row r="90" spans="1:7" x14ac:dyDescent="0.3">
      <c r="A90" s="1"/>
      <c r="B90" s="6"/>
      <c r="C90" s="6"/>
      <c r="D90" s="6"/>
      <c r="E90" s="6"/>
      <c r="F90" s="6"/>
      <c r="G90" s="2"/>
    </row>
    <row r="91" spans="1:7" x14ac:dyDescent="0.3">
      <c r="A91" s="3"/>
      <c r="B91" s="3"/>
      <c r="C91" s="3"/>
      <c r="D91" s="3"/>
      <c r="E91" s="3"/>
      <c r="F91" s="3"/>
      <c r="G91" s="3"/>
    </row>
    <row r="92" spans="1:7" x14ac:dyDescent="0.3">
      <c r="A92" s="3"/>
      <c r="B92" s="3"/>
      <c r="C92" s="3"/>
      <c r="D92" s="3"/>
      <c r="E92" s="3"/>
      <c r="F92" s="3"/>
      <c r="G92" s="3"/>
    </row>
    <row r="93" spans="1:7" ht="15.75" customHeight="1" x14ac:dyDescent="0.3">
      <c r="A93" s="294" t="s">
        <v>108</v>
      </c>
      <c r="B93" s="295"/>
      <c r="C93" s="295"/>
      <c r="D93" s="295"/>
      <c r="E93" s="295"/>
      <c r="F93" s="295"/>
      <c r="G93" s="296"/>
    </row>
    <row r="94" spans="1:7" x14ac:dyDescent="0.3">
      <c r="A94" s="4"/>
      <c r="B94" s="3"/>
      <c r="C94" s="3"/>
      <c r="D94" s="3"/>
      <c r="E94" s="3"/>
      <c r="F94" s="3"/>
      <c r="G94" s="5"/>
    </row>
    <row r="95" spans="1:7" ht="93.9" customHeight="1" x14ac:dyDescent="0.3">
      <c r="A95" s="307" t="s">
        <v>115</v>
      </c>
      <c r="B95" s="308"/>
      <c r="C95" s="308"/>
      <c r="D95" s="308"/>
      <c r="E95" s="308"/>
      <c r="F95" s="308"/>
      <c r="G95" s="309"/>
    </row>
    <row r="96" spans="1:7" x14ac:dyDescent="0.3">
      <c r="A96" s="1"/>
      <c r="B96" s="6"/>
      <c r="C96" s="6"/>
      <c r="D96" s="6"/>
      <c r="E96" s="6"/>
      <c r="F96" s="6"/>
      <c r="G96" s="2"/>
    </row>
    <row r="97" spans="1:7" x14ac:dyDescent="0.3">
      <c r="A97" s="3"/>
      <c r="B97" s="3"/>
      <c r="C97" s="3"/>
      <c r="D97" s="3"/>
      <c r="E97" s="3"/>
      <c r="F97" s="3"/>
      <c r="G97" s="3"/>
    </row>
    <row r="98" spans="1:7" x14ac:dyDescent="0.3">
      <c r="A98" s="3"/>
      <c r="B98" s="3"/>
      <c r="C98" s="3"/>
      <c r="D98" s="3"/>
      <c r="E98" s="3"/>
      <c r="F98" s="3"/>
      <c r="G98" s="3"/>
    </row>
    <row r="99" spans="1:7" x14ac:dyDescent="0.3">
      <c r="A99" s="3"/>
      <c r="B99" s="3"/>
      <c r="C99" s="3"/>
      <c r="D99" s="3"/>
      <c r="E99" s="3"/>
      <c r="F99" s="3"/>
      <c r="G99" s="3"/>
    </row>
    <row r="100" spans="1:7" x14ac:dyDescent="0.3">
      <c r="A100" s="3"/>
      <c r="B100" s="3"/>
      <c r="C100" s="3"/>
      <c r="D100" s="3"/>
      <c r="E100" s="3"/>
      <c r="F100" s="3"/>
      <c r="G100" s="3"/>
    </row>
    <row r="101" spans="1:7" x14ac:dyDescent="0.3">
      <c r="A101" s="3"/>
      <c r="B101" s="3"/>
      <c r="C101" s="3"/>
      <c r="D101" s="3"/>
      <c r="E101" s="3"/>
      <c r="F101" s="3"/>
      <c r="G101" s="3"/>
    </row>
    <row r="102" spans="1:7" x14ac:dyDescent="0.3">
      <c r="A102" s="3"/>
      <c r="B102" s="3"/>
      <c r="C102" s="3"/>
      <c r="D102" s="3"/>
      <c r="E102" s="3"/>
      <c r="F102" s="3"/>
      <c r="G102" s="3"/>
    </row>
    <row r="103" spans="1:7" x14ac:dyDescent="0.3">
      <c r="A103" s="3"/>
      <c r="B103" s="3"/>
      <c r="C103" s="3"/>
      <c r="D103" s="3"/>
      <c r="E103" s="3"/>
      <c r="F103" s="3"/>
      <c r="G103" s="3"/>
    </row>
    <row r="104" spans="1:7" x14ac:dyDescent="0.3">
      <c r="A104" s="3"/>
      <c r="B104" s="3"/>
      <c r="C104" s="3"/>
      <c r="D104" s="3"/>
      <c r="E104" s="3"/>
      <c r="F104" s="3"/>
      <c r="G104" s="3"/>
    </row>
    <row r="105" spans="1:7" x14ac:dyDescent="0.3">
      <c r="A105" s="3"/>
      <c r="B105" s="3"/>
      <c r="C105" s="3"/>
      <c r="D105" s="3"/>
      <c r="E105" s="3"/>
      <c r="F105" s="3"/>
      <c r="G105" s="3"/>
    </row>
    <row r="106" spans="1:7" x14ac:dyDescent="0.3">
      <c r="A106" s="3"/>
      <c r="B106" s="3"/>
      <c r="C106" s="3"/>
      <c r="D106" s="3"/>
      <c r="E106" s="3"/>
      <c r="F106" s="3"/>
      <c r="G106" s="3"/>
    </row>
    <row r="107" spans="1:7" x14ac:dyDescent="0.3">
      <c r="A107" s="3"/>
      <c r="B107" s="3"/>
      <c r="C107" s="3"/>
      <c r="D107" s="3"/>
      <c r="E107" s="3"/>
      <c r="F107" s="3"/>
      <c r="G107" s="3"/>
    </row>
    <row r="108" spans="1:7" x14ac:dyDescent="0.3">
      <c r="A108" s="3"/>
      <c r="B108" s="3"/>
      <c r="C108" s="3"/>
      <c r="D108" s="3"/>
      <c r="E108" s="3"/>
      <c r="F108" s="3"/>
      <c r="G108" s="3"/>
    </row>
    <row r="109" spans="1:7" x14ac:dyDescent="0.3">
      <c r="A109" s="3"/>
      <c r="B109" s="3"/>
      <c r="C109" s="3"/>
      <c r="D109" s="3"/>
      <c r="E109" s="3"/>
      <c r="F109" s="3"/>
      <c r="G109" s="3"/>
    </row>
    <row r="110" spans="1:7" x14ac:dyDescent="0.3">
      <c r="A110" s="3"/>
      <c r="B110" s="3"/>
      <c r="C110" s="3"/>
      <c r="D110" s="3"/>
      <c r="E110" s="3"/>
      <c r="F110" s="3"/>
      <c r="G110" s="3"/>
    </row>
    <row r="111" spans="1:7" x14ac:dyDescent="0.3">
      <c r="A111" s="3"/>
      <c r="B111" s="3"/>
      <c r="C111" s="3"/>
      <c r="D111" s="3"/>
      <c r="E111" s="3"/>
      <c r="F111" s="3"/>
      <c r="G111" s="3"/>
    </row>
    <row r="112" spans="1:7" x14ac:dyDescent="0.3">
      <c r="A112" s="3"/>
      <c r="B112" s="3"/>
      <c r="C112" s="3"/>
      <c r="D112" s="3"/>
      <c r="E112" s="3"/>
      <c r="F112" s="3"/>
      <c r="G112" s="3"/>
    </row>
    <row r="113" spans="1:7" x14ac:dyDescent="0.3">
      <c r="A113" s="3"/>
      <c r="B113" s="3"/>
      <c r="C113" s="3"/>
      <c r="D113" s="3"/>
      <c r="E113" s="3"/>
      <c r="F113" s="3"/>
      <c r="G113" s="3"/>
    </row>
    <row r="114" spans="1:7" x14ac:dyDescent="0.3">
      <c r="A114" s="3"/>
      <c r="B114" s="3"/>
      <c r="C114" s="3"/>
      <c r="D114" s="3"/>
      <c r="E114" s="3"/>
      <c r="F114" s="3"/>
      <c r="G114" s="3"/>
    </row>
    <row r="115" spans="1:7" x14ac:dyDescent="0.3">
      <c r="A115" s="3"/>
      <c r="B115" s="3"/>
      <c r="C115" s="3"/>
      <c r="D115" s="3"/>
      <c r="E115" s="3"/>
      <c r="F115" s="3"/>
      <c r="G115" s="3"/>
    </row>
    <row r="116" spans="1:7" x14ac:dyDescent="0.3">
      <c r="A116" s="3"/>
      <c r="B116" s="3"/>
      <c r="C116" s="3"/>
      <c r="D116" s="3"/>
      <c r="E116" s="3"/>
      <c r="F116" s="3"/>
      <c r="G116" s="3"/>
    </row>
    <row r="117" spans="1:7" x14ac:dyDescent="0.3">
      <c r="A117" s="3"/>
      <c r="B117" s="3"/>
      <c r="C117" s="3"/>
      <c r="D117" s="3"/>
      <c r="E117" s="3"/>
      <c r="F117" s="3"/>
      <c r="G117" s="3"/>
    </row>
    <row r="118" spans="1:7" x14ac:dyDescent="0.3">
      <c r="A118" s="3"/>
      <c r="B118" s="3"/>
      <c r="C118" s="3"/>
      <c r="D118" s="3"/>
      <c r="E118" s="3"/>
      <c r="F118" s="3"/>
      <c r="G118" s="3"/>
    </row>
    <row r="119" spans="1:7" x14ac:dyDescent="0.3">
      <c r="A119" s="3"/>
      <c r="B119" s="3"/>
      <c r="C119" s="3"/>
      <c r="D119" s="3"/>
      <c r="E119" s="3"/>
      <c r="F119" s="3"/>
      <c r="G119" s="3"/>
    </row>
    <row r="120" spans="1:7" x14ac:dyDescent="0.3">
      <c r="A120" s="3"/>
      <c r="B120" s="3"/>
      <c r="C120" s="3"/>
      <c r="D120" s="3"/>
      <c r="E120" s="3"/>
      <c r="F120" s="3"/>
      <c r="G120" s="3"/>
    </row>
    <row r="121" spans="1:7" x14ac:dyDescent="0.3">
      <c r="A121" s="3"/>
      <c r="B121" s="3"/>
      <c r="C121" s="3"/>
      <c r="D121" s="3"/>
      <c r="E121" s="3"/>
      <c r="F121" s="3"/>
      <c r="G121" s="3"/>
    </row>
    <row r="122" spans="1:7" x14ac:dyDescent="0.3">
      <c r="A122" s="3"/>
      <c r="B122" s="3"/>
      <c r="C122" s="3"/>
      <c r="D122" s="3"/>
      <c r="E122" s="3"/>
      <c r="F122" s="3"/>
      <c r="G122" s="3"/>
    </row>
    <row r="123" spans="1:7" x14ac:dyDescent="0.3">
      <c r="A123" s="3"/>
      <c r="B123" s="3"/>
      <c r="C123" s="3"/>
      <c r="D123" s="3"/>
      <c r="E123" s="3"/>
      <c r="F123" s="3"/>
      <c r="G123" s="3"/>
    </row>
    <row r="124" spans="1:7" x14ac:dyDescent="0.3">
      <c r="A124" s="3"/>
      <c r="B124" s="3"/>
      <c r="C124" s="3"/>
      <c r="D124" s="3"/>
      <c r="E124" s="3"/>
      <c r="F124" s="3"/>
      <c r="G124" s="3"/>
    </row>
    <row r="125" spans="1:7" x14ac:dyDescent="0.3">
      <c r="A125" s="3"/>
      <c r="B125" s="3"/>
      <c r="C125" s="3"/>
      <c r="D125" s="3"/>
      <c r="E125" s="3"/>
      <c r="F125" s="3"/>
      <c r="G125" s="3"/>
    </row>
    <row r="126" spans="1:7" x14ac:dyDescent="0.3">
      <c r="A126" s="3"/>
      <c r="B126" s="3"/>
      <c r="C126" s="3"/>
      <c r="D126" s="3"/>
      <c r="E126" s="3"/>
      <c r="F126" s="3"/>
      <c r="G126" s="3"/>
    </row>
    <row r="127" spans="1:7" x14ac:dyDescent="0.3">
      <c r="A127" s="3"/>
      <c r="B127" s="3"/>
      <c r="C127" s="3"/>
      <c r="D127" s="3"/>
      <c r="E127" s="3"/>
      <c r="F127" s="3"/>
      <c r="G127" s="3"/>
    </row>
    <row r="128" spans="1:7" x14ac:dyDescent="0.3">
      <c r="A128" s="3"/>
      <c r="B128" s="3"/>
      <c r="C128" s="3"/>
      <c r="D128" s="3"/>
      <c r="E128" s="3"/>
      <c r="F128" s="3"/>
      <c r="G128" s="3"/>
    </row>
    <row r="129" spans="1:7" x14ac:dyDescent="0.3">
      <c r="A129" s="3"/>
      <c r="B129" s="3"/>
      <c r="C129" s="3"/>
      <c r="D129" s="3"/>
      <c r="E129" s="3"/>
      <c r="F129" s="3"/>
      <c r="G129" s="3"/>
    </row>
    <row r="130" spans="1:7" x14ac:dyDescent="0.3">
      <c r="A130" s="3"/>
      <c r="B130" s="3"/>
      <c r="C130" s="3"/>
      <c r="D130" s="3"/>
      <c r="E130" s="3"/>
      <c r="F130" s="3"/>
      <c r="G130" s="3"/>
    </row>
    <row r="131" spans="1:7" x14ac:dyDescent="0.3">
      <c r="A131" s="3"/>
      <c r="B131" s="3"/>
      <c r="C131" s="3"/>
      <c r="D131" s="3"/>
      <c r="E131" s="3"/>
      <c r="F131" s="3"/>
      <c r="G131" s="3"/>
    </row>
    <row r="132" spans="1:7" x14ac:dyDescent="0.3">
      <c r="A132" s="3"/>
      <c r="B132" s="3"/>
      <c r="C132" s="3"/>
      <c r="D132" s="3"/>
      <c r="E132" s="3"/>
      <c r="F132" s="3"/>
      <c r="G132" s="3"/>
    </row>
    <row r="133" spans="1:7" x14ac:dyDescent="0.3">
      <c r="A133" s="3"/>
      <c r="B133" s="3"/>
      <c r="C133" s="3"/>
      <c r="D133" s="3"/>
      <c r="E133" s="3"/>
      <c r="F133" s="3"/>
      <c r="G133" s="3"/>
    </row>
    <row r="134" spans="1:7" x14ac:dyDescent="0.3">
      <c r="A134" s="3"/>
      <c r="B134" s="3"/>
      <c r="C134" s="3"/>
      <c r="D134" s="3"/>
      <c r="E134" s="3"/>
      <c r="F134" s="3"/>
      <c r="G134" s="3"/>
    </row>
    <row r="135" spans="1:7" x14ac:dyDescent="0.3">
      <c r="A135" s="3"/>
      <c r="B135" s="3"/>
      <c r="C135" s="3"/>
      <c r="D135" s="3"/>
      <c r="E135" s="3"/>
      <c r="F135" s="3"/>
      <c r="G135" s="3"/>
    </row>
    <row r="136" spans="1:7" x14ac:dyDescent="0.3">
      <c r="A136" s="3"/>
      <c r="B136" s="3"/>
      <c r="C136" s="3"/>
      <c r="D136" s="3"/>
      <c r="E136" s="3"/>
      <c r="F136" s="3"/>
      <c r="G136" s="3"/>
    </row>
    <row r="137" spans="1:7" x14ac:dyDescent="0.3">
      <c r="A137" s="3"/>
      <c r="B137" s="3"/>
      <c r="C137" s="3"/>
      <c r="D137" s="3"/>
      <c r="E137" s="3"/>
      <c r="F137" s="3"/>
      <c r="G137" s="3"/>
    </row>
    <row r="138" spans="1:7" x14ac:dyDescent="0.3">
      <c r="A138" s="3"/>
      <c r="B138" s="3"/>
      <c r="C138" s="3"/>
      <c r="D138" s="3"/>
      <c r="E138" s="3"/>
      <c r="F138" s="3"/>
      <c r="G138" s="3"/>
    </row>
    <row r="139" spans="1:7" x14ac:dyDescent="0.3">
      <c r="A139" s="3"/>
      <c r="B139" s="3"/>
      <c r="C139" s="3"/>
      <c r="D139" s="3"/>
      <c r="E139" s="3"/>
      <c r="F139" s="3"/>
      <c r="G139" s="3"/>
    </row>
    <row r="140" spans="1:7" x14ac:dyDescent="0.3">
      <c r="A140" s="3"/>
      <c r="B140" s="3"/>
      <c r="C140" s="3"/>
      <c r="D140" s="3"/>
      <c r="E140" s="3"/>
      <c r="F140" s="3"/>
      <c r="G140" s="3"/>
    </row>
    <row r="141" spans="1:7" x14ac:dyDescent="0.3">
      <c r="A141" s="3"/>
      <c r="B141" s="3"/>
      <c r="C141" s="3"/>
      <c r="D141" s="3"/>
      <c r="E141" s="3"/>
      <c r="F141" s="3"/>
      <c r="G141" s="3"/>
    </row>
    <row r="142" spans="1:7" x14ac:dyDescent="0.3">
      <c r="A142" s="3"/>
      <c r="B142" s="3"/>
      <c r="C142" s="3"/>
      <c r="D142" s="3"/>
      <c r="E142" s="3"/>
      <c r="F142" s="3"/>
      <c r="G142" s="3"/>
    </row>
    <row r="143" spans="1:7" x14ac:dyDescent="0.3">
      <c r="A143" s="3"/>
      <c r="B143" s="3"/>
      <c r="C143" s="3"/>
      <c r="D143" s="3"/>
      <c r="E143" s="3"/>
      <c r="F143" s="3"/>
      <c r="G143" s="3"/>
    </row>
    <row r="144" spans="1:7" x14ac:dyDescent="0.3">
      <c r="A144" s="3"/>
      <c r="B144" s="3"/>
      <c r="C144" s="3"/>
      <c r="D144" s="3"/>
      <c r="E144" s="3"/>
      <c r="F144" s="3"/>
      <c r="G144" s="3"/>
    </row>
    <row r="145" spans="1:7" x14ac:dyDescent="0.3">
      <c r="A145" s="3"/>
      <c r="B145" s="3"/>
      <c r="C145" s="3"/>
      <c r="D145" s="3"/>
      <c r="E145" s="3"/>
      <c r="F145" s="3"/>
      <c r="G145" s="3"/>
    </row>
    <row r="146" spans="1:7" x14ac:dyDescent="0.3">
      <c r="A146" s="3"/>
      <c r="B146" s="3"/>
      <c r="C146" s="3"/>
      <c r="D146" s="3"/>
      <c r="E146" s="3"/>
      <c r="F146" s="3"/>
      <c r="G146" s="3"/>
    </row>
    <row r="147" spans="1:7" x14ac:dyDescent="0.3">
      <c r="A147" s="3"/>
      <c r="B147" s="3"/>
      <c r="C147" s="3"/>
      <c r="D147" s="3"/>
      <c r="E147" s="3"/>
      <c r="F147" s="3"/>
      <c r="G147" s="3"/>
    </row>
    <row r="148" spans="1:7" x14ac:dyDescent="0.3">
      <c r="A148" s="3"/>
      <c r="B148" s="3"/>
      <c r="C148" s="3"/>
      <c r="D148" s="3"/>
      <c r="E148" s="3"/>
      <c r="F148" s="3"/>
      <c r="G148" s="3"/>
    </row>
    <row r="149" spans="1:7" x14ac:dyDescent="0.3">
      <c r="A149" s="3"/>
      <c r="B149" s="3"/>
      <c r="C149" s="3"/>
      <c r="D149" s="3"/>
      <c r="E149" s="3"/>
      <c r="F149" s="3"/>
      <c r="G149" s="3"/>
    </row>
    <row r="150" spans="1:7" x14ac:dyDescent="0.3">
      <c r="A150" s="3"/>
      <c r="B150" s="3"/>
      <c r="C150" s="3"/>
      <c r="D150" s="3"/>
      <c r="E150" s="3"/>
      <c r="F150" s="3"/>
      <c r="G150" s="3"/>
    </row>
    <row r="151" spans="1:7" x14ac:dyDescent="0.3">
      <c r="A151" s="3"/>
      <c r="B151" s="3"/>
      <c r="C151" s="3"/>
      <c r="D151" s="3"/>
      <c r="E151" s="3"/>
      <c r="F151" s="3"/>
      <c r="G151" s="3"/>
    </row>
    <row r="152" spans="1:7" x14ac:dyDescent="0.3">
      <c r="A152" s="3"/>
      <c r="B152" s="3"/>
      <c r="C152" s="3"/>
      <c r="D152" s="3"/>
      <c r="E152" s="3"/>
      <c r="F152" s="3"/>
      <c r="G152" s="3"/>
    </row>
    <row r="153" spans="1:7" x14ac:dyDescent="0.3">
      <c r="A153" s="3"/>
      <c r="B153" s="3"/>
      <c r="C153" s="3"/>
      <c r="D153" s="3"/>
      <c r="E153" s="3"/>
      <c r="F153" s="3"/>
      <c r="G153" s="3"/>
    </row>
    <row r="154" spans="1:7" x14ac:dyDescent="0.3">
      <c r="A154" s="3"/>
      <c r="B154" s="3"/>
      <c r="C154" s="3"/>
      <c r="D154" s="3"/>
      <c r="E154" s="3"/>
      <c r="F154" s="3"/>
      <c r="G154" s="3"/>
    </row>
    <row r="155" spans="1:7" x14ac:dyDescent="0.3">
      <c r="A155" s="3"/>
      <c r="B155" s="3"/>
      <c r="C155" s="3"/>
      <c r="D155" s="3"/>
      <c r="E155" s="3"/>
      <c r="F155" s="3"/>
      <c r="G155" s="3"/>
    </row>
    <row r="156" spans="1:7" x14ac:dyDescent="0.3">
      <c r="A156" s="3"/>
      <c r="B156" s="3"/>
      <c r="C156" s="3"/>
      <c r="D156" s="3"/>
      <c r="E156" s="3"/>
      <c r="F156" s="3"/>
      <c r="G156" s="3"/>
    </row>
    <row r="157" spans="1:7" x14ac:dyDescent="0.3">
      <c r="A157" s="3"/>
      <c r="B157" s="3"/>
      <c r="C157" s="3"/>
      <c r="D157" s="3"/>
      <c r="E157" s="3"/>
      <c r="F157" s="3"/>
      <c r="G157" s="3"/>
    </row>
    <row r="158" spans="1:7" x14ac:dyDescent="0.3">
      <c r="A158" s="3"/>
      <c r="B158" s="3"/>
      <c r="C158" s="3"/>
      <c r="D158" s="3"/>
      <c r="E158" s="3"/>
      <c r="F158" s="3"/>
      <c r="G158" s="3"/>
    </row>
    <row r="159" spans="1:7" x14ac:dyDescent="0.3">
      <c r="A159" s="3"/>
      <c r="B159" s="3"/>
      <c r="C159" s="3"/>
      <c r="D159" s="3"/>
      <c r="E159" s="3"/>
      <c r="F159" s="3"/>
      <c r="G159" s="3"/>
    </row>
    <row r="160" spans="1:7" x14ac:dyDescent="0.3">
      <c r="A160" s="3"/>
      <c r="B160" s="3"/>
      <c r="C160" s="3"/>
      <c r="D160" s="3"/>
      <c r="E160" s="3"/>
      <c r="F160" s="3"/>
      <c r="G160" s="3"/>
    </row>
    <row r="161" spans="1:7" x14ac:dyDescent="0.3">
      <c r="A161" s="3"/>
      <c r="B161" s="3"/>
      <c r="C161" s="3"/>
      <c r="D161" s="3"/>
      <c r="E161" s="3"/>
      <c r="F161" s="3"/>
      <c r="G161" s="3"/>
    </row>
    <row r="162" spans="1:7" x14ac:dyDescent="0.3">
      <c r="A162" s="3"/>
      <c r="B162" s="3"/>
      <c r="C162" s="3"/>
      <c r="D162" s="3"/>
      <c r="E162" s="3"/>
      <c r="F162" s="3"/>
      <c r="G162" s="3"/>
    </row>
    <row r="163" spans="1:7" x14ac:dyDescent="0.3">
      <c r="A163" s="3"/>
      <c r="B163" s="3"/>
      <c r="C163" s="3"/>
      <c r="D163" s="3"/>
      <c r="E163" s="3"/>
      <c r="F163" s="3"/>
      <c r="G163" s="3"/>
    </row>
    <row r="164" spans="1:7" x14ac:dyDescent="0.3">
      <c r="A164" s="3"/>
      <c r="B164" s="3"/>
      <c r="C164" s="3"/>
      <c r="D164" s="3"/>
      <c r="E164" s="3"/>
      <c r="F164" s="3"/>
      <c r="G164" s="3"/>
    </row>
    <row r="165" spans="1:7" x14ac:dyDescent="0.3">
      <c r="A165" s="3"/>
      <c r="B165" s="3"/>
      <c r="C165" s="3"/>
      <c r="D165" s="3"/>
      <c r="E165" s="3"/>
      <c r="F165" s="3"/>
      <c r="G165" s="3"/>
    </row>
    <row r="166" spans="1:7" x14ac:dyDescent="0.3">
      <c r="A166" s="3"/>
      <c r="B166" s="3"/>
      <c r="C166" s="3"/>
      <c r="D166" s="3"/>
      <c r="E166" s="3"/>
      <c r="F166" s="3"/>
      <c r="G166" s="3"/>
    </row>
    <row r="167" spans="1:7" x14ac:dyDescent="0.3">
      <c r="A167" s="3"/>
      <c r="B167" s="3"/>
      <c r="C167" s="3"/>
      <c r="D167" s="3"/>
      <c r="E167" s="3"/>
      <c r="F167" s="3"/>
      <c r="G167" s="3"/>
    </row>
    <row r="168" spans="1:7" x14ac:dyDescent="0.3">
      <c r="A168" s="3"/>
      <c r="B168" s="3"/>
      <c r="C168" s="3"/>
      <c r="D168" s="3"/>
      <c r="E168" s="3"/>
      <c r="F168" s="3"/>
      <c r="G168" s="3"/>
    </row>
    <row r="169" spans="1:7" x14ac:dyDescent="0.3">
      <c r="A169" s="3"/>
      <c r="B169" s="3"/>
      <c r="C169" s="3"/>
      <c r="D169" s="3"/>
      <c r="E169" s="3"/>
      <c r="F169" s="3"/>
      <c r="G169" s="3"/>
    </row>
    <row r="170" spans="1:7" x14ac:dyDescent="0.3">
      <c r="A170" s="3"/>
      <c r="B170" s="3"/>
      <c r="C170" s="3"/>
      <c r="D170" s="3"/>
      <c r="E170" s="3"/>
      <c r="F170" s="3"/>
      <c r="G170" s="3"/>
    </row>
    <row r="171" spans="1:7" x14ac:dyDescent="0.3">
      <c r="A171" s="3"/>
      <c r="B171" s="3"/>
      <c r="C171" s="3"/>
      <c r="D171" s="3"/>
      <c r="E171" s="3"/>
      <c r="F171" s="3"/>
      <c r="G171" s="3"/>
    </row>
    <row r="172" spans="1:7" x14ac:dyDescent="0.3">
      <c r="A172" s="3"/>
      <c r="B172" s="3"/>
      <c r="C172" s="3"/>
      <c r="D172" s="3"/>
      <c r="E172" s="3"/>
      <c r="F172" s="3"/>
      <c r="G172" s="3"/>
    </row>
    <row r="173" spans="1:7" x14ac:dyDescent="0.3">
      <c r="A173" s="3"/>
      <c r="B173" s="3"/>
      <c r="C173" s="3"/>
      <c r="D173" s="3"/>
      <c r="E173" s="3"/>
      <c r="F173" s="3"/>
      <c r="G173" s="3"/>
    </row>
    <row r="174" spans="1:7" x14ac:dyDescent="0.3">
      <c r="A174" s="3"/>
      <c r="B174" s="3"/>
      <c r="C174" s="3"/>
      <c r="D174" s="3"/>
      <c r="E174" s="3"/>
      <c r="F174" s="3"/>
      <c r="G174" s="3"/>
    </row>
    <row r="175" spans="1:7" x14ac:dyDescent="0.3">
      <c r="A175" s="3"/>
      <c r="B175" s="3"/>
      <c r="C175" s="3"/>
      <c r="D175" s="3"/>
      <c r="E175" s="3"/>
      <c r="F175" s="3"/>
      <c r="G175" s="3"/>
    </row>
    <row r="176" spans="1:7" x14ac:dyDescent="0.3">
      <c r="A176" s="3"/>
      <c r="B176" s="3"/>
      <c r="C176" s="3"/>
      <c r="D176" s="3"/>
      <c r="E176" s="3"/>
      <c r="F176" s="3"/>
      <c r="G176" s="3"/>
    </row>
    <row r="177" spans="1:7" x14ac:dyDescent="0.3">
      <c r="A177" s="3"/>
      <c r="B177" s="3"/>
      <c r="C177" s="3"/>
      <c r="D177" s="3"/>
      <c r="E177" s="3"/>
      <c r="F177" s="3"/>
      <c r="G177" s="3"/>
    </row>
    <row r="178" spans="1:7" x14ac:dyDescent="0.3">
      <c r="A178" s="3"/>
      <c r="B178" s="3"/>
      <c r="C178" s="3"/>
      <c r="D178" s="3"/>
      <c r="E178" s="3"/>
      <c r="F178" s="3"/>
      <c r="G178" s="3"/>
    </row>
    <row r="179" spans="1:7" x14ac:dyDescent="0.3">
      <c r="A179" s="3"/>
      <c r="B179" s="3"/>
      <c r="C179" s="3"/>
      <c r="D179" s="3"/>
      <c r="E179" s="3"/>
      <c r="F179" s="3"/>
      <c r="G179" s="3"/>
    </row>
    <row r="180" spans="1:7" x14ac:dyDescent="0.3">
      <c r="A180" s="3"/>
      <c r="B180" s="3"/>
      <c r="C180" s="3"/>
      <c r="D180" s="3"/>
      <c r="E180" s="3"/>
      <c r="F180" s="3"/>
      <c r="G180" s="3"/>
    </row>
    <row r="181" spans="1:7" x14ac:dyDescent="0.3">
      <c r="A181" s="3"/>
      <c r="B181" s="3"/>
      <c r="C181" s="3"/>
      <c r="D181" s="3"/>
      <c r="E181" s="3"/>
      <c r="F181" s="3"/>
      <c r="G181" s="3"/>
    </row>
  </sheetData>
  <sheetProtection algorithmName="SHA-512" hashValue="Mlbvob0Vv54+1i2n2HqKQGsL45P5dButGzsBNekB2IQEkL+T7PSJzkZaRZtj+SvDIl0TgT0+OOV5FQWCyoP62g==" saltValue="DYyC/oq2sMGkkr3dlScGtA==" spinCount="100000" sheet="1"/>
  <mergeCells count="45">
    <mergeCell ref="A93:G93"/>
    <mergeCell ref="A95:G95"/>
    <mergeCell ref="B89:G89"/>
    <mergeCell ref="B87:G87"/>
    <mergeCell ref="B71:G71"/>
    <mergeCell ref="A83:G83"/>
    <mergeCell ref="A85:G85"/>
    <mergeCell ref="A75:G75"/>
    <mergeCell ref="A77:G77"/>
    <mergeCell ref="B79:G79"/>
    <mergeCell ref="A80:G80"/>
    <mergeCell ref="B69:G69"/>
    <mergeCell ref="B57:G57"/>
    <mergeCell ref="B59:G59"/>
    <mergeCell ref="B43:G43"/>
    <mergeCell ref="B45:G45"/>
    <mergeCell ref="A49:G49"/>
    <mergeCell ref="B61:G61"/>
    <mergeCell ref="B63:G63"/>
    <mergeCell ref="A51:G51"/>
    <mergeCell ref="B55:G55"/>
    <mergeCell ref="B53:G53"/>
    <mergeCell ref="A1:G1"/>
    <mergeCell ref="B41:G41"/>
    <mergeCell ref="B39:G39"/>
    <mergeCell ref="B65:G65"/>
    <mergeCell ref="B67:G67"/>
    <mergeCell ref="A5:G5"/>
    <mergeCell ref="A7:G7"/>
    <mergeCell ref="B23:G23"/>
    <mergeCell ref="B25:G25"/>
    <mergeCell ref="B27:G27"/>
    <mergeCell ref="B9:G9"/>
    <mergeCell ref="B11:G11"/>
    <mergeCell ref="B13:G13"/>
    <mergeCell ref="B15:G15"/>
    <mergeCell ref="B21:G21"/>
    <mergeCell ref="A2:G2"/>
    <mergeCell ref="B3:E3"/>
    <mergeCell ref="B17:G17"/>
    <mergeCell ref="B19:G19"/>
    <mergeCell ref="B35:G35"/>
    <mergeCell ref="B37:G37"/>
    <mergeCell ref="A31:G31"/>
    <mergeCell ref="A33:G33"/>
  </mergeCells>
  <phoneticPr fontId="2" type="noConversion"/>
  <pageMargins left="0.25" right="0.25" top="0.75" bottom="0.75" header="0.3" footer="0.3"/>
  <pageSetup scale="95" fitToHeight="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D539-D276-4E29-8986-05AB2CB0606F}">
  <dimension ref="A1:G231"/>
  <sheetViews>
    <sheetView showGridLines="0" zoomScale="70" zoomScaleNormal="70" zoomScaleSheetLayoutView="100" workbookViewId="0"/>
  </sheetViews>
  <sheetFormatPr defaultRowHeight="15" x14ac:dyDescent="0.25"/>
  <cols>
    <col min="1" max="1" width="1" style="173" customWidth="1"/>
    <col min="2" max="2" width="21.59765625" style="260" customWidth="1"/>
    <col min="3" max="3" width="15.8984375" style="261" customWidth="1"/>
    <col min="4" max="4" width="47.19921875" style="261" customWidth="1"/>
    <col min="5" max="5" width="10" style="262" bestFit="1" customWidth="1"/>
    <col min="6" max="6" width="10.5" style="263" bestFit="1" customWidth="1"/>
    <col min="7" max="7" width="12.3984375" style="190" bestFit="1" customWidth="1"/>
    <col min="8" max="11" width="8" style="177" customWidth="1"/>
    <col min="12" max="254" width="9" style="177"/>
    <col min="255" max="255" width="1" style="177" customWidth="1"/>
    <col min="256" max="256" width="21.59765625" style="177" customWidth="1"/>
    <col min="257" max="257" width="15.8984375" style="177" customWidth="1"/>
    <col min="258" max="258" width="47.19921875" style="177" customWidth="1"/>
    <col min="259" max="259" width="10" style="177" bestFit="1" customWidth="1"/>
    <col min="260" max="260" width="10.5" style="177" bestFit="1" customWidth="1"/>
    <col min="261" max="261" width="10.59765625" style="177" customWidth="1"/>
    <col min="262" max="263" width="8.69921875" style="177" customWidth="1"/>
    <col min="264" max="267" width="8" style="177" customWidth="1"/>
    <col min="268" max="510" width="9" style="177"/>
    <col min="511" max="511" width="1" style="177" customWidth="1"/>
    <col min="512" max="512" width="21.59765625" style="177" customWidth="1"/>
    <col min="513" max="513" width="15.8984375" style="177" customWidth="1"/>
    <col min="514" max="514" width="47.19921875" style="177" customWidth="1"/>
    <col min="515" max="515" width="10" style="177" bestFit="1" customWidth="1"/>
    <col min="516" max="516" width="10.5" style="177" bestFit="1" customWidth="1"/>
    <col min="517" max="517" width="10.59765625" style="177" customWidth="1"/>
    <col min="518" max="519" width="8.69921875" style="177" customWidth="1"/>
    <col min="520" max="523" width="8" style="177" customWidth="1"/>
    <col min="524" max="766" width="9" style="177"/>
    <col min="767" max="767" width="1" style="177" customWidth="1"/>
    <col min="768" max="768" width="21.59765625" style="177" customWidth="1"/>
    <col min="769" max="769" width="15.8984375" style="177" customWidth="1"/>
    <col min="770" max="770" width="47.19921875" style="177" customWidth="1"/>
    <col min="771" max="771" width="10" style="177" bestFit="1" customWidth="1"/>
    <col min="772" max="772" width="10.5" style="177" bestFit="1" customWidth="1"/>
    <col min="773" max="773" width="10.59765625" style="177" customWidth="1"/>
    <col min="774" max="775" width="8.69921875" style="177" customWidth="1"/>
    <col min="776" max="779" width="8" style="177" customWidth="1"/>
    <col min="780" max="1022" width="9" style="177"/>
    <col min="1023" max="1023" width="1" style="177" customWidth="1"/>
    <col min="1024" max="1024" width="21.59765625" style="177" customWidth="1"/>
    <col min="1025" max="1025" width="15.8984375" style="177" customWidth="1"/>
    <col min="1026" max="1026" width="47.19921875" style="177" customWidth="1"/>
    <col min="1027" max="1027" width="10" style="177" bestFit="1" customWidth="1"/>
    <col min="1028" max="1028" width="10.5" style="177" bestFit="1" customWidth="1"/>
    <col min="1029" max="1029" width="10.59765625" style="177" customWidth="1"/>
    <col min="1030" max="1031" width="8.69921875" style="177" customWidth="1"/>
    <col min="1032" max="1035" width="8" style="177" customWidth="1"/>
    <col min="1036" max="1278" width="9" style="177"/>
    <col min="1279" max="1279" width="1" style="177" customWidth="1"/>
    <col min="1280" max="1280" width="21.59765625" style="177" customWidth="1"/>
    <col min="1281" max="1281" width="15.8984375" style="177" customWidth="1"/>
    <col min="1282" max="1282" width="47.19921875" style="177" customWidth="1"/>
    <col min="1283" max="1283" width="10" style="177" bestFit="1" customWidth="1"/>
    <col min="1284" max="1284" width="10.5" style="177" bestFit="1" customWidth="1"/>
    <col min="1285" max="1285" width="10.59765625" style="177" customWidth="1"/>
    <col min="1286" max="1287" width="8.69921875" style="177" customWidth="1"/>
    <col min="1288" max="1291" width="8" style="177" customWidth="1"/>
    <col min="1292" max="1534" width="9" style="177"/>
    <col min="1535" max="1535" width="1" style="177" customWidth="1"/>
    <col min="1536" max="1536" width="21.59765625" style="177" customWidth="1"/>
    <col min="1537" max="1537" width="15.8984375" style="177" customWidth="1"/>
    <col min="1538" max="1538" width="47.19921875" style="177" customWidth="1"/>
    <col min="1539" max="1539" width="10" style="177" bestFit="1" customWidth="1"/>
    <col min="1540" max="1540" width="10.5" style="177" bestFit="1" customWidth="1"/>
    <col min="1541" max="1541" width="10.59765625" style="177" customWidth="1"/>
    <col min="1542" max="1543" width="8.69921875" style="177" customWidth="1"/>
    <col min="1544" max="1547" width="8" style="177" customWidth="1"/>
    <col min="1548" max="1790" width="9" style="177"/>
    <col min="1791" max="1791" width="1" style="177" customWidth="1"/>
    <col min="1792" max="1792" width="21.59765625" style="177" customWidth="1"/>
    <col min="1793" max="1793" width="15.8984375" style="177" customWidth="1"/>
    <col min="1794" max="1794" width="47.19921875" style="177" customWidth="1"/>
    <col min="1795" max="1795" width="10" style="177" bestFit="1" customWidth="1"/>
    <col min="1796" max="1796" width="10.5" style="177" bestFit="1" customWidth="1"/>
    <col min="1797" max="1797" width="10.59765625" style="177" customWidth="1"/>
    <col min="1798" max="1799" width="8.69921875" style="177" customWidth="1"/>
    <col min="1800" max="1803" width="8" style="177" customWidth="1"/>
    <col min="1804" max="2046" width="9" style="177"/>
    <col min="2047" max="2047" width="1" style="177" customWidth="1"/>
    <col min="2048" max="2048" width="21.59765625" style="177" customWidth="1"/>
    <col min="2049" max="2049" width="15.8984375" style="177" customWidth="1"/>
    <col min="2050" max="2050" width="47.19921875" style="177" customWidth="1"/>
    <col min="2051" max="2051" width="10" style="177" bestFit="1" customWidth="1"/>
    <col min="2052" max="2052" width="10.5" style="177" bestFit="1" customWidth="1"/>
    <col min="2053" max="2053" width="10.59765625" style="177" customWidth="1"/>
    <col min="2054" max="2055" width="8.69921875" style="177" customWidth="1"/>
    <col min="2056" max="2059" width="8" style="177" customWidth="1"/>
    <col min="2060" max="2302" width="9" style="177"/>
    <col min="2303" max="2303" width="1" style="177" customWidth="1"/>
    <col min="2304" max="2304" width="21.59765625" style="177" customWidth="1"/>
    <col min="2305" max="2305" width="15.8984375" style="177" customWidth="1"/>
    <col min="2306" max="2306" width="47.19921875" style="177" customWidth="1"/>
    <col min="2307" max="2307" width="10" style="177" bestFit="1" customWidth="1"/>
    <col min="2308" max="2308" width="10.5" style="177" bestFit="1" customWidth="1"/>
    <col min="2309" max="2309" width="10.59765625" style="177" customWidth="1"/>
    <col min="2310" max="2311" width="8.69921875" style="177" customWidth="1"/>
    <col min="2312" max="2315" width="8" style="177" customWidth="1"/>
    <col min="2316" max="2558" width="9" style="177"/>
    <col min="2559" max="2559" width="1" style="177" customWidth="1"/>
    <col min="2560" max="2560" width="21.59765625" style="177" customWidth="1"/>
    <col min="2561" max="2561" width="15.8984375" style="177" customWidth="1"/>
    <col min="2562" max="2562" width="47.19921875" style="177" customWidth="1"/>
    <col min="2563" max="2563" width="10" style="177" bestFit="1" customWidth="1"/>
    <col min="2564" max="2564" width="10.5" style="177" bestFit="1" customWidth="1"/>
    <col min="2565" max="2565" width="10.59765625" style="177" customWidth="1"/>
    <col min="2566" max="2567" width="8.69921875" style="177" customWidth="1"/>
    <col min="2568" max="2571" width="8" style="177" customWidth="1"/>
    <col min="2572" max="2814" width="9" style="177"/>
    <col min="2815" max="2815" width="1" style="177" customWidth="1"/>
    <col min="2816" max="2816" width="21.59765625" style="177" customWidth="1"/>
    <col min="2817" max="2817" width="15.8984375" style="177" customWidth="1"/>
    <col min="2818" max="2818" width="47.19921875" style="177" customWidth="1"/>
    <col min="2819" max="2819" width="10" style="177" bestFit="1" customWidth="1"/>
    <col min="2820" max="2820" width="10.5" style="177" bestFit="1" customWidth="1"/>
    <col min="2821" max="2821" width="10.59765625" style="177" customWidth="1"/>
    <col min="2822" max="2823" width="8.69921875" style="177" customWidth="1"/>
    <col min="2824" max="2827" width="8" style="177" customWidth="1"/>
    <col min="2828" max="3070" width="9" style="177"/>
    <col min="3071" max="3071" width="1" style="177" customWidth="1"/>
    <col min="3072" max="3072" width="21.59765625" style="177" customWidth="1"/>
    <col min="3073" max="3073" width="15.8984375" style="177" customWidth="1"/>
    <col min="3074" max="3074" width="47.19921875" style="177" customWidth="1"/>
    <col min="3075" max="3075" width="10" style="177" bestFit="1" customWidth="1"/>
    <col min="3076" max="3076" width="10.5" style="177" bestFit="1" customWidth="1"/>
    <col min="3077" max="3077" width="10.59765625" style="177" customWidth="1"/>
    <col min="3078" max="3079" width="8.69921875" style="177" customWidth="1"/>
    <col min="3080" max="3083" width="8" style="177" customWidth="1"/>
    <col min="3084" max="3326" width="9" style="177"/>
    <col min="3327" max="3327" width="1" style="177" customWidth="1"/>
    <col min="3328" max="3328" width="21.59765625" style="177" customWidth="1"/>
    <col min="3329" max="3329" width="15.8984375" style="177" customWidth="1"/>
    <col min="3330" max="3330" width="47.19921875" style="177" customWidth="1"/>
    <col min="3331" max="3331" width="10" style="177" bestFit="1" customWidth="1"/>
    <col min="3332" max="3332" width="10.5" style="177" bestFit="1" customWidth="1"/>
    <col min="3333" max="3333" width="10.59765625" style="177" customWidth="1"/>
    <col min="3334" max="3335" width="8.69921875" style="177" customWidth="1"/>
    <col min="3336" max="3339" width="8" style="177" customWidth="1"/>
    <col min="3340" max="3582" width="9" style="177"/>
    <col min="3583" max="3583" width="1" style="177" customWidth="1"/>
    <col min="3584" max="3584" width="21.59765625" style="177" customWidth="1"/>
    <col min="3585" max="3585" width="15.8984375" style="177" customWidth="1"/>
    <col min="3586" max="3586" width="47.19921875" style="177" customWidth="1"/>
    <col min="3587" max="3587" width="10" style="177" bestFit="1" customWidth="1"/>
    <col min="3588" max="3588" width="10.5" style="177" bestFit="1" customWidth="1"/>
    <col min="3589" max="3589" width="10.59765625" style="177" customWidth="1"/>
    <col min="3590" max="3591" width="8.69921875" style="177" customWidth="1"/>
    <col min="3592" max="3595" width="8" style="177" customWidth="1"/>
    <col min="3596" max="3838" width="9" style="177"/>
    <col min="3839" max="3839" width="1" style="177" customWidth="1"/>
    <col min="3840" max="3840" width="21.59765625" style="177" customWidth="1"/>
    <col min="3841" max="3841" width="15.8984375" style="177" customWidth="1"/>
    <col min="3842" max="3842" width="47.19921875" style="177" customWidth="1"/>
    <col min="3843" max="3843" width="10" style="177" bestFit="1" customWidth="1"/>
    <col min="3844" max="3844" width="10.5" style="177" bestFit="1" customWidth="1"/>
    <col min="3845" max="3845" width="10.59765625" style="177" customWidth="1"/>
    <col min="3846" max="3847" width="8.69921875" style="177" customWidth="1"/>
    <col min="3848" max="3851" width="8" style="177" customWidth="1"/>
    <col min="3852" max="4094" width="9" style="177"/>
    <col min="4095" max="4095" width="1" style="177" customWidth="1"/>
    <col min="4096" max="4096" width="21.59765625" style="177" customWidth="1"/>
    <col min="4097" max="4097" width="15.8984375" style="177" customWidth="1"/>
    <col min="4098" max="4098" width="47.19921875" style="177" customWidth="1"/>
    <col min="4099" max="4099" width="10" style="177" bestFit="1" customWidth="1"/>
    <col min="4100" max="4100" width="10.5" style="177" bestFit="1" customWidth="1"/>
    <col min="4101" max="4101" width="10.59765625" style="177" customWidth="1"/>
    <col min="4102" max="4103" width="8.69921875" style="177" customWidth="1"/>
    <col min="4104" max="4107" width="8" style="177" customWidth="1"/>
    <col min="4108" max="4350" width="9" style="177"/>
    <col min="4351" max="4351" width="1" style="177" customWidth="1"/>
    <col min="4352" max="4352" width="21.59765625" style="177" customWidth="1"/>
    <col min="4353" max="4353" width="15.8984375" style="177" customWidth="1"/>
    <col min="4354" max="4354" width="47.19921875" style="177" customWidth="1"/>
    <col min="4355" max="4355" width="10" style="177" bestFit="1" customWidth="1"/>
    <col min="4356" max="4356" width="10.5" style="177" bestFit="1" customWidth="1"/>
    <col min="4357" max="4357" width="10.59765625" style="177" customWidth="1"/>
    <col min="4358" max="4359" width="8.69921875" style="177" customWidth="1"/>
    <col min="4360" max="4363" width="8" style="177" customWidth="1"/>
    <col min="4364" max="4606" width="9" style="177"/>
    <col min="4607" max="4607" width="1" style="177" customWidth="1"/>
    <col min="4608" max="4608" width="21.59765625" style="177" customWidth="1"/>
    <col min="4609" max="4609" width="15.8984375" style="177" customWidth="1"/>
    <col min="4610" max="4610" width="47.19921875" style="177" customWidth="1"/>
    <col min="4611" max="4611" width="10" style="177" bestFit="1" customWidth="1"/>
    <col min="4612" max="4612" width="10.5" style="177" bestFit="1" customWidth="1"/>
    <col min="4613" max="4613" width="10.59765625" style="177" customWidth="1"/>
    <col min="4614" max="4615" width="8.69921875" style="177" customWidth="1"/>
    <col min="4616" max="4619" width="8" style="177" customWidth="1"/>
    <col min="4620" max="4862" width="9" style="177"/>
    <col min="4863" max="4863" width="1" style="177" customWidth="1"/>
    <col min="4864" max="4864" width="21.59765625" style="177" customWidth="1"/>
    <col min="4865" max="4865" width="15.8984375" style="177" customWidth="1"/>
    <col min="4866" max="4866" width="47.19921875" style="177" customWidth="1"/>
    <col min="4867" max="4867" width="10" style="177" bestFit="1" customWidth="1"/>
    <col min="4868" max="4868" width="10.5" style="177" bestFit="1" customWidth="1"/>
    <col min="4869" max="4869" width="10.59765625" style="177" customWidth="1"/>
    <col min="4870" max="4871" width="8.69921875" style="177" customWidth="1"/>
    <col min="4872" max="4875" width="8" style="177" customWidth="1"/>
    <col min="4876" max="5118" width="9" style="177"/>
    <col min="5119" max="5119" width="1" style="177" customWidth="1"/>
    <col min="5120" max="5120" width="21.59765625" style="177" customWidth="1"/>
    <col min="5121" max="5121" width="15.8984375" style="177" customWidth="1"/>
    <col min="5122" max="5122" width="47.19921875" style="177" customWidth="1"/>
    <col min="5123" max="5123" width="10" style="177" bestFit="1" customWidth="1"/>
    <col min="5124" max="5124" width="10.5" style="177" bestFit="1" customWidth="1"/>
    <col min="5125" max="5125" width="10.59765625" style="177" customWidth="1"/>
    <col min="5126" max="5127" width="8.69921875" style="177" customWidth="1"/>
    <col min="5128" max="5131" width="8" style="177" customWidth="1"/>
    <col min="5132" max="5374" width="9" style="177"/>
    <col min="5375" max="5375" width="1" style="177" customWidth="1"/>
    <col min="5376" max="5376" width="21.59765625" style="177" customWidth="1"/>
    <col min="5377" max="5377" width="15.8984375" style="177" customWidth="1"/>
    <col min="5378" max="5378" width="47.19921875" style="177" customWidth="1"/>
    <col min="5379" max="5379" width="10" style="177" bestFit="1" customWidth="1"/>
    <col min="5380" max="5380" width="10.5" style="177" bestFit="1" customWidth="1"/>
    <col min="5381" max="5381" width="10.59765625" style="177" customWidth="1"/>
    <col min="5382" max="5383" width="8.69921875" style="177" customWidth="1"/>
    <col min="5384" max="5387" width="8" style="177" customWidth="1"/>
    <col min="5388" max="5630" width="9" style="177"/>
    <col min="5631" max="5631" width="1" style="177" customWidth="1"/>
    <col min="5632" max="5632" width="21.59765625" style="177" customWidth="1"/>
    <col min="5633" max="5633" width="15.8984375" style="177" customWidth="1"/>
    <col min="5634" max="5634" width="47.19921875" style="177" customWidth="1"/>
    <col min="5635" max="5635" width="10" style="177" bestFit="1" customWidth="1"/>
    <col min="5636" max="5636" width="10.5" style="177" bestFit="1" customWidth="1"/>
    <col min="5637" max="5637" width="10.59765625" style="177" customWidth="1"/>
    <col min="5638" max="5639" width="8.69921875" style="177" customWidth="1"/>
    <col min="5640" max="5643" width="8" style="177" customWidth="1"/>
    <col min="5644" max="5886" width="9" style="177"/>
    <col min="5887" max="5887" width="1" style="177" customWidth="1"/>
    <col min="5888" max="5888" width="21.59765625" style="177" customWidth="1"/>
    <col min="5889" max="5889" width="15.8984375" style="177" customWidth="1"/>
    <col min="5890" max="5890" width="47.19921875" style="177" customWidth="1"/>
    <col min="5891" max="5891" width="10" style="177" bestFit="1" customWidth="1"/>
    <col min="5892" max="5892" width="10.5" style="177" bestFit="1" customWidth="1"/>
    <col min="5893" max="5893" width="10.59765625" style="177" customWidth="1"/>
    <col min="5894" max="5895" width="8.69921875" style="177" customWidth="1"/>
    <col min="5896" max="5899" width="8" style="177" customWidth="1"/>
    <col min="5900" max="6142" width="9" style="177"/>
    <col min="6143" max="6143" width="1" style="177" customWidth="1"/>
    <col min="6144" max="6144" width="21.59765625" style="177" customWidth="1"/>
    <col min="6145" max="6145" width="15.8984375" style="177" customWidth="1"/>
    <col min="6146" max="6146" width="47.19921875" style="177" customWidth="1"/>
    <col min="6147" max="6147" width="10" style="177" bestFit="1" customWidth="1"/>
    <col min="6148" max="6148" width="10.5" style="177" bestFit="1" customWidth="1"/>
    <col min="6149" max="6149" width="10.59765625" style="177" customWidth="1"/>
    <col min="6150" max="6151" width="8.69921875" style="177" customWidth="1"/>
    <col min="6152" max="6155" width="8" style="177" customWidth="1"/>
    <col min="6156" max="6398" width="9" style="177"/>
    <col min="6399" max="6399" width="1" style="177" customWidth="1"/>
    <col min="6400" max="6400" width="21.59765625" style="177" customWidth="1"/>
    <col min="6401" max="6401" width="15.8984375" style="177" customWidth="1"/>
    <col min="6402" max="6402" width="47.19921875" style="177" customWidth="1"/>
    <col min="6403" max="6403" width="10" style="177" bestFit="1" customWidth="1"/>
    <col min="6404" max="6404" width="10.5" style="177" bestFit="1" customWidth="1"/>
    <col min="6405" max="6405" width="10.59765625" style="177" customWidth="1"/>
    <col min="6406" max="6407" width="8.69921875" style="177" customWidth="1"/>
    <col min="6408" max="6411" width="8" style="177" customWidth="1"/>
    <col min="6412" max="6654" width="9" style="177"/>
    <col min="6655" max="6655" width="1" style="177" customWidth="1"/>
    <col min="6656" max="6656" width="21.59765625" style="177" customWidth="1"/>
    <col min="6657" max="6657" width="15.8984375" style="177" customWidth="1"/>
    <col min="6658" max="6658" width="47.19921875" style="177" customWidth="1"/>
    <col min="6659" max="6659" width="10" style="177" bestFit="1" customWidth="1"/>
    <col min="6660" max="6660" width="10.5" style="177" bestFit="1" customWidth="1"/>
    <col min="6661" max="6661" width="10.59765625" style="177" customWidth="1"/>
    <col min="6662" max="6663" width="8.69921875" style="177" customWidth="1"/>
    <col min="6664" max="6667" width="8" style="177" customWidth="1"/>
    <col min="6668" max="6910" width="9" style="177"/>
    <col min="6911" max="6911" width="1" style="177" customWidth="1"/>
    <col min="6912" max="6912" width="21.59765625" style="177" customWidth="1"/>
    <col min="6913" max="6913" width="15.8984375" style="177" customWidth="1"/>
    <col min="6914" max="6914" width="47.19921875" style="177" customWidth="1"/>
    <col min="6915" max="6915" width="10" style="177" bestFit="1" customWidth="1"/>
    <col min="6916" max="6916" width="10.5" style="177" bestFit="1" customWidth="1"/>
    <col min="6917" max="6917" width="10.59765625" style="177" customWidth="1"/>
    <col min="6918" max="6919" width="8.69921875" style="177" customWidth="1"/>
    <col min="6920" max="6923" width="8" style="177" customWidth="1"/>
    <col min="6924" max="7166" width="9" style="177"/>
    <col min="7167" max="7167" width="1" style="177" customWidth="1"/>
    <col min="7168" max="7168" width="21.59765625" style="177" customWidth="1"/>
    <col min="7169" max="7169" width="15.8984375" style="177" customWidth="1"/>
    <col min="7170" max="7170" width="47.19921875" style="177" customWidth="1"/>
    <col min="7171" max="7171" width="10" style="177" bestFit="1" customWidth="1"/>
    <col min="7172" max="7172" width="10.5" style="177" bestFit="1" customWidth="1"/>
    <col min="7173" max="7173" width="10.59765625" style="177" customWidth="1"/>
    <col min="7174" max="7175" width="8.69921875" style="177" customWidth="1"/>
    <col min="7176" max="7179" width="8" style="177" customWidth="1"/>
    <col min="7180" max="7422" width="9" style="177"/>
    <col min="7423" max="7423" width="1" style="177" customWidth="1"/>
    <col min="7424" max="7424" width="21.59765625" style="177" customWidth="1"/>
    <col min="7425" max="7425" width="15.8984375" style="177" customWidth="1"/>
    <col min="7426" max="7426" width="47.19921875" style="177" customWidth="1"/>
    <col min="7427" max="7427" width="10" style="177" bestFit="1" customWidth="1"/>
    <col min="7428" max="7428" width="10.5" style="177" bestFit="1" customWidth="1"/>
    <col min="7429" max="7429" width="10.59765625" style="177" customWidth="1"/>
    <col min="7430" max="7431" width="8.69921875" style="177" customWidth="1"/>
    <col min="7432" max="7435" width="8" style="177" customWidth="1"/>
    <col min="7436" max="7678" width="9" style="177"/>
    <col min="7679" max="7679" width="1" style="177" customWidth="1"/>
    <col min="7680" max="7680" width="21.59765625" style="177" customWidth="1"/>
    <col min="7681" max="7681" width="15.8984375" style="177" customWidth="1"/>
    <col min="7682" max="7682" width="47.19921875" style="177" customWidth="1"/>
    <col min="7683" max="7683" width="10" style="177" bestFit="1" customWidth="1"/>
    <col min="7684" max="7684" width="10.5" style="177" bestFit="1" customWidth="1"/>
    <col min="7685" max="7685" width="10.59765625" style="177" customWidth="1"/>
    <col min="7686" max="7687" width="8.69921875" style="177" customWidth="1"/>
    <col min="7688" max="7691" width="8" style="177" customWidth="1"/>
    <col min="7692" max="7934" width="9" style="177"/>
    <col min="7935" max="7935" width="1" style="177" customWidth="1"/>
    <col min="7936" max="7936" width="21.59765625" style="177" customWidth="1"/>
    <col min="7937" max="7937" width="15.8984375" style="177" customWidth="1"/>
    <col min="7938" max="7938" width="47.19921875" style="177" customWidth="1"/>
    <col min="7939" max="7939" width="10" style="177" bestFit="1" customWidth="1"/>
    <col min="7940" max="7940" width="10.5" style="177" bestFit="1" customWidth="1"/>
    <col min="7941" max="7941" width="10.59765625" style="177" customWidth="1"/>
    <col min="7942" max="7943" width="8.69921875" style="177" customWidth="1"/>
    <col min="7944" max="7947" width="8" style="177" customWidth="1"/>
    <col min="7948" max="8190" width="9" style="177"/>
    <col min="8191" max="8191" width="1" style="177" customWidth="1"/>
    <col min="8192" max="8192" width="21.59765625" style="177" customWidth="1"/>
    <col min="8193" max="8193" width="15.8984375" style="177" customWidth="1"/>
    <col min="8194" max="8194" width="47.19921875" style="177" customWidth="1"/>
    <col min="8195" max="8195" width="10" style="177" bestFit="1" customWidth="1"/>
    <col min="8196" max="8196" width="10.5" style="177" bestFit="1" customWidth="1"/>
    <col min="8197" max="8197" width="10.59765625" style="177" customWidth="1"/>
    <col min="8198" max="8199" width="8.69921875" style="177" customWidth="1"/>
    <col min="8200" max="8203" width="8" style="177" customWidth="1"/>
    <col min="8204" max="8446" width="9" style="177"/>
    <col min="8447" max="8447" width="1" style="177" customWidth="1"/>
    <col min="8448" max="8448" width="21.59765625" style="177" customWidth="1"/>
    <col min="8449" max="8449" width="15.8984375" style="177" customWidth="1"/>
    <col min="8450" max="8450" width="47.19921875" style="177" customWidth="1"/>
    <col min="8451" max="8451" width="10" style="177" bestFit="1" customWidth="1"/>
    <col min="8452" max="8452" width="10.5" style="177" bestFit="1" customWidth="1"/>
    <col min="8453" max="8453" width="10.59765625" style="177" customWidth="1"/>
    <col min="8454" max="8455" width="8.69921875" style="177" customWidth="1"/>
    <col min="8456" max="8459" width="8" style="177" customWidth="1"/>
    <col min="8460" max="8702" width="9" style="177"/>
    <col min="8703" max="8703" width="1" style="177" customWidth="1"/>
    <col min="8704" max="8704" width="21.59765625" style="177" customWidth="1"/>
    <col min="8705" max="8705" width="15.8984375" style="177" customWidth="1"/>
    <col min="8706" max="8706" width="47.19921875" style="177" customWidth="1"/>
    <col min="8707" max="8707" width="10" style="177" bestFit="1" customWidth="1"/>
    <col min="8708" max="8708" width="10.5" style="177" bestFit="1" customWidth="1"/>
    <col min="8709" max="8709" width="10.59765625" style="177" customWidth="1"/>
    <col min="8710" max="8711" width="8.69921875" style="177" customWidth="1"/>
    <col min="8712" max="8715" width="8" style="177" customWidth="1"/>
    <col min="8716" max="8958" width="9" style="177"/>
    <col min="8959" max="8959" width="1" style="177" customWidth="1"/>
    <col min="8960" max="8960" width="21.59765625" style="177" customWidth="1"/>
    <col min="8961" max="8961" width="15.8984375" style="177" customWidth="1"/>
    <col min="8962" max="8962" width="47.19921875" style="177" customWidth="1"/>
    <col min="8963" max="8963" width="10" style="177" bestFit="1" customWidth="1"/>
    <col min="8964" max="8964" width="10.5" style="177" bestFit="1" customWidth="1"/>
    <col min="8965" max="8965" width="10.59765625" style="177" customWidth="1"/>
    <col min="8966" max="8967" width="8.69921875" style="177" customWidth="1"/>
    <col min="8968" max="8971" width="8" style="177" customWidth="1"/>
    <col min="8972" max="9214" width="9" style="177"/>
    <col min="9215" max="9215" width="1" style="177" customWidth="1"/>
    <col min="9216" max="9216" width="21.59765625" style="177" customWidth="1"/>
    <col min="9217" max="9217" width="15.8984375" style="177" customWidth="1"/>
    <col min="9218" max="9218" width="47.19921875" style="177" customWidth="1"/>
    <col min="9219" max="9219" width="10" style="177" bestFit="1" customWidth="1"/>
    <col min="9220" max="9220" width="10.5" style="177" bestFit="1" customWidth="1"/>
    <col min="9221" max="9221" width="10.59765625" style="177" customWidth="1"/>
    <col min="9222" max="9223" width="8.69921875" style="177" customWidth="1"/>
    <col min="9224" max="9227" width="8" style="177" customWidth="1"/>
    <col min="9228" max="9470" width="9" style="177"/>
    <col min="9471" max="9471" width="1" style="177" customWidth="1"/>
    <col min="9472" max="9472" width="21.59765625" style="177" customWidth="1"/>
    <col min="9473" max="9473" width="15.8984375" style="177" customWidth="1"/>
    <col min="9474" max="9474" width="47.19921875" style="177" customWidth="1"/>
    <col min="9475" max="9475" width="10" style="177" bestFit="1" customWidth="1"/>
    <col min="9476" max="9476" width="10.5" style="177" bestFit="1" customWidth="1"/>
    <col min="9477" max="9477" width="10.59765625" style="177" customWidth="1"/>
    <col min="9478" max="9479" width="8.69921875" style="177" customWidth="1"/>
    <col min="9480" max="9483" width="8" style="177" customWidth="1"/>
    <col min="9484" max="9726" width="9" style="177"/>
    <col min="9727" max="9727" width="1" style="177" customWidth="1"/>
    <col min="9728" max="9728" width="21.59765625" style="177" customWidth="1"/>
    <col min="9729" max="9729" width="15.8984375" style="177" customWidth="1"/>
    <col min="9730" max="9730" width="47.19921875" style="177" customWidth="1"/>
    <col min="9731" max="9731" width="10" style="177" bestFit="1" customWidth="1"/>
    <col min="9732" max="9732" width="10.5" style="177" bestFit="1" customWidth="1"/>
    <col min="9733" max="9733" width="10.59765625" style="177" customWidth="1"/>
    <col min="9734" max="9735" width="8.69921875" style="177" customWidth="1"/>
    <col min="9736" max="9739" width="8" style="177" customWidth="1"/>
    <col min="9740" max="9982" width="9" style="177"/>
    <col min="9983" max="9983" width="1" style="177" customWidth="1"/>
    <col min="9984" max="9984" width="21.59765625" style="177" customWidth="1"/>
    <col min="9985" max="9985" width="15.8984375" style="177" customWidth="1"/>
    <col min="9986" max="9986" width="47.19921875" style="177" customWidth="1"/>
    <col min="9987" max="9987" width="10" style="177" bestFit="1" customWidth="1"/>
    <col min="9988" max="9988" width="10.5" style="177" bestFit="1" customWidth="1"/>
    <col min="9989" max="9989" width="10.59765625" style="177" customWidth="1"/>
    <col min="9990" max="9991" width="8.69921875" style="177" customWidth="1"/>
    <col min="9992" max="9995" width="8" style="177" customWidth="1"/>
    <col min="9996" max="10238" width="9" style="177"/>
    <col min="10239" max="10239" width="1" style="177" customWidth="1"/>
    <col min="10240" max="10240" width="21.59765625" style="177" customWidth="1"/>
    <col min="10241" max="10241" width="15.8984375" style="177" customWidth="1"/>
    <col min="10242" max="10242" width="47.19921875" style="177" customWidth="1"/>
    <col min="10243" max="10243" width="10" style="177" bestFit="1" customWidth="1"/>
    <col min="10244" max="10244" width="10.5" style="177" bestFit="1" customWidth="1"/>
    <col min="10245" max="10245" width="10.59765625" style="177" customWidth="1"/>
    <col min="10246" max="10247" width="8.69921875" style="177" customWidth="1"/>
    <col min="10248" max="10251" width="8" style="177" customWidth="1"/>
    <col min="10252" max="10494" width="9" style="177"/>
    <col min="10495" max="10495" width="1" style="177" customWidth="1"/>
    <col min="10496" max="10496" width="21.59765625" style="177" customWidth="1"/>
    <col min="10497" max="10497" width="15.8984375" style="177" customWidth="1"/>
    <col min="10498" max="10498" width="47.19921875" style="177" customWidth="1"/>
    <col min="10499" max="10499" width="10" style="177" bestFit="1" customWidth="1"/>
    <col min="10500" max="10500" width="10.5" style="177" bestFit="1" customWidth="1"/>
    <col min="10501" max="10501" width="10.59765625" style="177" customWidth="1"/>
    <col min="10502" max="10503" width="8.69921875" style="177" customWidth="1"/>
    <col min="10504" max="10507" width="8" style="177" customWidth="1"/>
    <col min="10508" max="10750" width="9" style="177"/>
    <col min="10751" max="10751" width="1" style="177" customWidth="1"/>
    <col min="10752" max="10752" width="21.59765625" style="177" customWidth="1"/>
    <col min="10753" max="10753" width="15.8984375" style="177" customWidth="1"/>
    <col min="10754" max="10754" width="47.19921875" style="177" customWidth="1"/>
    <col min="10755" max="10755" width="10" style="177" bestFit="1" customWidth="1"/>
    <col min="10756" max="10756" width="10.5" style="177" bestFit="1" customWidth="1"/>
    <col min="10757" max="10757" width="10.59765625" style="177" customWidth="1"/>
    <col min="10758" max="10759" width="8.69921875" style="177" customWidth="1"/>
    <col min="10760" max="10763" width="8" style="177" customWidth="1"/>
    <col min="10764" max="11006" width="9" style="177"/>
    <col min="11007" max="11007" width="1" style="177" customWidth="1"/>
    <col min="11008" max="11008" width="21.59765625" style="177" customWidth="1"/>
    <col min="11009" max="11009" width="15.8984375" style="177" customWidth="1"/>
    <col min="11010" max="11010" width="47.19921875" style="177" customWidth="1"/>
    <col min="11011" max="11011" width="10" style="177" bestFit="1" customWidth="1"/>
    <col min="11012" max="11012" width="10.5" style="177" bestFit="1" customWidth="1"/>
    <col min="11013" max="11013" width="10.59765625" style="177" customWidth="1"/>
    <col min="11014" max="11015" width="8.69921875" style="177" customWidth="1"/>
    <col min="11016" max="11019" width="8" style="177" customWidth="1"/>
    <col min="11020" max="11262" width="9" style="177"/>
    <col min="11263" max="11263" width="1" style="177" customWidth="1"/>
    <col min="11264" max="11264" width="21.59765625" style="177" customWidth="1"/>
    <col min="11265" max="11265" width="15.8984375" style="177" customWidth="1"/>
    <col min="11266" max="11266" width="47.19921875" style="177" customWidth="1"/>
    <col min="11267" max="11267" width="10" style="177" bestFit="1" customWidth="1"/>
    <col min="11268" max="11268" width="10.5" style="177" bestFit="1" customWidth="1"/>
    <col min="11269" max="11269" width="10.59765625" style="177" customWidth="1"/>
    <col min="11270" max="11271" width="8.69921875" style="177" customWidth="1"/>
    <col min="11272" max="11275" width="8" style="177" customWidth="1"/>
    <col min="11276" max="11518" width="9" style="177"/>
    <col min="11519" max="11519" width="1" style="177" customWidth="1"/>
    <col min="11520" max="11520" width="21.59765625" style="177" customWidth="1"/>
    <col min="11521" max="11521" width="15.8984375" style="177" customWidth="1"/>
    <col min="11522" max="11522" width="47.19921875" style="177" customWidth="1"/>
    <col min="11523" max="11523" width="10" style="177" bestFit="1" customWidth="1"/>
    <col min="11524" max="11524" width="10.5" style="177" bestFit="1" customWidth="1"/>
    <col min="11525" max="11525" width="10.59765625" style="177" customWidth="1"/>
    <col min="11526" max="11527" width="8.69921875" style="177" customWidth="1"/>
    <col min="11528" max="11531" width="8" style="177" customWidth="1"/>
    <col min="11532" max="11774" width="9" style="177"/>
    <col min="11775" max="11775" width="1" style="177" customWidth="1"/>
    <col min="11776" max="11776" width="21.59765625" style="177" customWidth="1"/>
    <col min="11777" max="11777" width="15.8984375" style="177" customWidth="1"/>
    <col min="11778" max="11778" width="47.19921875" style="177" customWidth="1"/>
    <col min="11779" max="11779" width="10" style="177" bestFit="1" customWidth="1"/>
    <col min="11780" max="11780" width="10.5" style="177" bestFit="1" customWidth="1"/>
    <col min="11781" max="11781" width="10.59765625" style="177" customWidth="1"/>
    <col min="11782" max="11783" width="8.69921875" style="177" customWidth="1"/>
    <col min="11784" max="11787" width="8" style="177" customWidth="1"/>
    <col min="11788" max="12030" width="9" style="177"/>
    <col min="12031" max="12031" width="1" style="177" customWidth="1"/>
    <col min="12032" max="12032" width="21.59765625" style="177" customWidth="1"/>
    <col min="12033" max="12033" width="15.8984375" style="177" customWidth="1"/>
    <col min="12034" max="12034" width="47.19921875" style="177" customWidth="1"/>
    <col min="12035" max="12035" width="10" style="177" bestFit="1" customWidth="1"/>
    <col min="12036" max="12036" width="10.5" style="177" bestFit="1" customWidth="1"/>
    <col min="12037" max="12037" width="10.59765625" style="177" customWidth="1"/>
    <col min="12038" max="12039" width="8.69921875" style="177" customWidth="1"/>
    <col min="12040" max="12043" width="8" style="177" customWidth="1"/>
    <col min="12044" max="12286" width="9" style="177"/>
    <col min="12287" max="12287" width="1" style="177" customWidth="1"/>
    <col min="12288" max="12288" width="21.59765625" style="177" customWidth="1"/>
    <col min="12289" max="12289" width="15.8984375" style="177" customWidth="1"/>
    <col min="12290" max="12290" width="47.19921875" style="177" customWidth="1"/>
    <col min="12291" max="12291" width="10" style="177" bestFit="1" customWidth="1"/>
    <col min="12292" max="12292" width="10.5" style="177" bestFit="1" customWidth="1"/>
    <col min="12293" max="12293" width="10.59765625" style="177" customWidth="1"/>
    <col min="12294" max="12295" width="8.69921875" style="177" customWidth="1"/>
    <col min="12296" max="12299" width="8" style="177" customWidth="1"/>
    <col min="12300" max="12542" width="9" style="177"/>
    <col min="12543" max="12543" width="1" style="177" customWidth="1"/>
    <col min="12544" max="12544" width="21.59765625" style="177" customWidth="1"/>
    <col min="12545" max="12545" width="15.8984375" style="177" customWidth="1"/>
    <col min="12546" max="12546" width="47.19921875" style="177" customWidth="1"/>
    <col min="12547" max="12547" width="10" style="177" bestFit="1" customWidth="1"/>
    <col min="12548" max="12548" width="10.5" style="177" bestFit="1" customWidth="1"/>
    <col min="12549" max="12549" width="10.59765625" style="177" customWidth="1"/>
    <col min="12550" max="12551" width="8.69921875" style="177" customWidth="1"/>
    <col min="12552" max="12555" width="8" style="177" customWidth="1"/>
    <col min="12556" max="12798" width="9" style="177"/>
    <col min="12799" max="12799" width="1" style="177" customWidth="1"/>
    <col min="12800" max="12800" width="21.59765625" style="177" customWidth="1"/>
    <col min="12801" max="12801" width="15.8984375" style="177" customWidth="1"/>
    <col min="12802" max="12802" width="47.19921875" style="177" customWidth="1"/>
    <col min="12803" max="12803" width="10" style="177" bestFit="1" customWidth="1"/>
    <col min="12804" max="12804" width="10.5" style="177" bestFit="1" customWidth="1"/>
    <col min="12805" max="12805" width="10.59765625" style="177" customWidth="1"/>
    <col min="12806" max="12807" width="8.69921875" style="177" customWidth="1"/>
    <col min="12808" max="12811" width="8" style="177" customWidth="1"/>
    <col min="12812" max="13054" width="9" style="177"/>
    <col min="13055" max="13055" width="1" style="177" customWidth="1"/>
    <col min="13056" max="13056" width="21.59765625" style="177" customWidth="1"/>
    <col min="13057" max="13057" width="15.8984375" style="177" customWidth="1"/>
    <col min="13058" max="13058" width="47.19921875" style="177" customWidth="1"/>
    <col min="13059" max="13059" width="10" style="177" bestFit="1" customWidth="1"/>
    <col min="13060" max="13060" width="10.5" style="177" bestFit="1" customWidth="1"/>
    <col min="13061" max="13061" width="10.59765625" style="177" customWidth="1"/>
    <col min="13062" max="13063" width="8.69921875" style="177" customWidth="1"/>
    <col min="13064" max="13067" width="8" style="177" customWidth="1"/>
    <col min="13068" max="13310" width="9" style="177"/>
    <col min="13311" max="13311" width="1" style="177" customWidth="1"/>
    <col min="13312" max="13312" width="21.59765625" style="177" customWidth="1"/>
    <col min="13313" max="13313" width="15.8984375" style="177" customWidth="1"/>
    <col min="13314" max="13314" width="47.19921875" style="177" customWidth="1"/>
    <col min="13315" max="13315" width="10" style="177" bestFit="1" customWidth="1"/>
    <col min="13316" max="13316" width="10.5" style="177" bestFit="1" customWidth="1"/>
    <col min="13317" max="13317" width="10.59765625" style="177" customWidth="1"/>
    <col min="13318" max="13319" width="8.69921875" style="177" customWidth="1"/>
    <col min="13320" max="13323" width="8" style="177" customWidth="1"/>
    <col min="13324" max="13566" width="9" style="177"/>
    <col min="13567" max="13567" width="1" style="177" customWidth="1"/>
    <col min="13568" max="13568" width="21.59765625" style="177" customWidth="1"/>
    <col min="13569" max="13569" width="15.8984375" style="177" customWidth="1"/>
    <col min="13570" max="13570" width="47.19921875" style="177" customWidth="1"/>
    <col min="13571" max="13571" width="10" style="177" bestFit="1" customWidth="1"/>
    <col min="13572" max="13572" width="10.5" style="177" bestFit="1" customWidth="1"/>
    <col min="13573" max="13573" width="10.59765625" style="177" customWidth="1"/>
    <col min="13574" max="13575" width="8.69921875" style="177" customWidth="1"/>
    <col min="13576" max="13579" width="8" style="177" customWidth="1"/>
    <col min="13580" max="13822" width="9" style="177"/>
    <col min="13823" max="13823" width="1" style="177" customWidth="1"/>
    <col min="13824" max="13824" width="21.59765625" style="177" customWidth="1"/>
    <col min="13825" max="13825" width="15.8984375" style="177" customWidth="1"/>
    <col min="13826" max="13826" width="47.19921875" style="177" customWidth="1"/>
    <col min="13827" max="13827" width="10" style="177" bestFit="1" customWidth="1"/>
    <col min="13828" max="13828" width="10.5" style="177" bestFit="1" customWidth="1"/>
    <col min="13829" max="13829" width="10.59765625" style="177" customWidth="1"/>
    <col min="13830" max="13831" width="8.69921875" style="177" customWidth="1"/>
    <col min="13832" max="13835" width="8" style="177" customWidth="1"/>
    <col min="13836" max="14078" width="9" style="177"/>
    <col min="14079" max="14079" width="1" style="177" customWidth="1"/>
    <col min="14080" max="14080" width="21.59765625" style="177" customWidth="1"/>
    <col min="14081" max="14081" width="15.8984375" style="177" customWidth="1"/>
    <col min="14082" max="14082" width="47.19921875" style="177" customWidth="1"/>
    <col min="14083" max="14083" width="10" style="177" bestFit="1" customWidth="1"/>
    <col min="14084" max="14084" width="10.5" style="177" bestFit="1" customWidth="1"/>
    <col min="14085" max="14085" width="10.59765625" style="177" customWidth="1"/>
    <col min="14086" max="14087" width="8.69921875" style="177" customWidth="1"/>
    <col min="14088" max="14091" width="8" style="177" customWidth="1"/>
    <col min="14092" max="14334" width="9" style="177"/>
    <col min="14335" max="14335" width="1" style="177" customWidth="1"/>
    <col min="14336" max="14336" width="21.59765625" style="177" customWidth="1"/>
    <col min="14337" max="14337" width="15.8984375" style="177" customWidth="1"/>
    <col min="14338" max="14338" width="47.19921875" style="177" customWidth="1"/>
    <col min="14339" max="14339" width="10" style="177" bestFit="1" customWidth="1"/>
    <col min="14340" max="14340" width="10.5" style="177" bestFit="1" customWidth="1"/>
    <col min="14341" max="14341" width="10.59765625" style="177" customWidth="1"/>
    <col min="14342" max="14343" width="8.69921875" style="177" customWidth="1"/>
    <col min="14344" max="14347" width="8" style="177" customWidth="1"/>
    <col min="14348" max="14590" width="9" style="177"/>
    <col min="14591" max="14591" width="1" style="177" customWidth="1"/>
    <col min="14592" max="14592" width="21.59765625" style="177" customWidth="1"/>
    <col min="14593" max="14593" width="15.8984375" style="177" customWidth="1"/>
    <col min="14594" max="14594" width="47.19921875" style="177" customWidth="1"/>
    <col min="14595" max="14595" width="10" style="177" bestFit="1" customWidth="1"/>
    <col min="14596" max="14596" width="10.5" style="177" bestFit="1" customWidth="1"/>
    <col min="14597" max="14597" width="10.59765625" style="177" customWidth="1"/>
    <col min="14598" max="14599" width="8.69921875" style="177" customWidth="1"/>
    <col min="14600" max="14603" width="8" style="177" customWidth="1"/>
    <col min="14604" max="14846" width="9" style="177"/>
    <col min="14847" max="14847" width="1" style="177" customWidth="1"/>
    <col min="14848" max="14848" width="21.59765625" style="177" customWidth="1"/>
    <col min="14849" max="14849" width="15.8984375" style="177" customWidth="1"/>
    <col min="14850" max="14850" width="47.19921875" style="177" customWidth="1"/>
    <col min="14851" max="14851" width="10" style="177" bestFit="1" customWidth="1"/>
    <col min="14852" max="14852" width="10.5" style="177" bestFit="1" customWidth="1"/>
    <col min="14853" max="14853" width="10.59765625" style="177" customWidth="1"/>
    <col min="14854" max="14855" width="8.69921875" style="177" customWidth="1"/>
    <col min="14856" max="14859" width="8" style="177" customWidth="1"/>
    <col min="14860" max="15102" width="9" style="177"/>
    <col min="15103" max="15103" width="1" style="177" customWidth="1"/>
    <col min="15104" max="15104" width="21.59765625" style="177" customWidth="1"/>
    <col min="15105" max="15105" width="15.8984375" style="177" customWidth="1"/>
    <col min="15106" max="15106" width="47.19921875" style="177" customWidth="1"/>
    <col min="15107" max="15107" width="10" style="177" bestFit="1" customWidth="1"/>
    <col min="15108" max="15108" width="10.5" style="177" bestFit="1" customWidth="1"/>
    <col min="15109" max="15109" width="10.59765625" style="177" customWidth="1"/>
    <col min="15110" max="15111" width="8.69921875" style="177" customWidth="1"/>
    <col min="15112" max="15115" width="8" style="177" customWidth="1"/>
    <col min="15116" max="15358" width="9" style="177"/>
    <col min="15359" max="15359" width="1" style="177" customWidth="1"/>
    <col min="15360" max="15360" width="21.59765625" style="177" customWidth="1"/>
    <col min="15361" max="15361" width="15.8984375" style="177" customWidth="1"/>
    <col min="15362" max="15362" width="47.19921875" style="177" customWidth="1"/>
    <col min="15363" max="15363" width="10" style="177" bestFit="1" customWidth="1"/>
    <col min="15364" max="15364" width="10.5" style="177" bestFit="1" customWidth="1"/>
    <col min="15365" max="15365" width="10.59765625" style="177" customWidth="1"/>
    <col min="15366" max="15367" width="8.69921875" style="177" customWidth="1"/>
    <col min="15368" max="15371" width="8" style="177" customWidth="1"/>
    <col min="15372" max="15614" width="9" style="177"/>
    <col min="15615" max="15615" width="1" style="177" customWidth="1"/>
    <col min="15616" max="15616" width="21.59765625" style="177" customWidth="1"/>
    <col min="15617" max="15617" width="15.8984375" style="177" customWidth="1"/>
    <col min="15618" max="15618" width="47.19921875" style="177" customWidth="1"/>
    <col min="15619" max="15619" width="10" style="177" bestFit="1" customWidth="1"/>
    <col min="15620" max="15620" width="10.5" style="177" bestFit="1" customWidth="1"/>
    <col min="15621" max="15621" width="10.59765625" style="177" customWidth="1"/>
    <col min="15622" max="15623" width="8.69921875" style="177" customWidth="1"/>
    <col min="15624" max="15627" width="8" style="177" customWidth="1"/>
    <col min="15628" max="15870" width="9" style="177"/>
    <col min="15871" max="15871" width="1" style="177" customWidth="1"/>
    <col min="15872" max="15872" width="21.59765625" style="177" customWidth="1"/>
    <col min="15873" max="15873" width="15.8984375" style="177" customWidth="1"/>
    <col min="15874" max="15874" width="47.19921875" style="177" customWidth="1"/>
    <col min="15875" max="15875" width="10" style="177" bestFit="1" customWidth="1"/>
    <col min="15876" max="15876" width="10.5" style="177" bestFit="1" customWidth="1"/>
    <col min="15877" max="15877" width="10.59765625" style="177" customWidth="1"/>
    <col min="15878" max="15879" width="8.69921875" style="177" customWidth="1"/>
    <col min="15880" max="15883" width="8" style="177" customWidth="1"/>
    <col min="15884" max="16126" width="9" style="177"/>
    <col min="16127" max="16127" width="1" style="177" customWidth="1"/>
    <col min="16128" max="16128" width="21.59765625" style="177" customWidth="1"/>
    <col min="16129" max="16129" width="15.8984375" style="177" customWidth="1"/>
    <col min="16130" max="16130" width="47.19921875" style="177" customWidth="1"/>
    <col min="16131" max="16131" width="10" style="177" bestFit="1" customWidth="1"/>
    <col min="16132" max="16132" width="10.5" style="177" bestFit="1" customWidth="1"/>
    <col min="16133" max="16133" width="10.59765625" style="177" customWidth="1"/>
    <col min="16134" max="16135" width="8.69921875" style="177" customWidth="1"/>
    <col min="16136" max="16139" width="8" style="177" customWidth="1"/>
    <col min="16140" max="16384" width="9" style="177"/>
  </cols>
  <sheetData>
    <row r="1" spans="2:7" s="171" customFormat="1" ht="58.5" customHeight="1" x14ac:dyDescent="0.25">
      <c r="B1" s="172"/>
    </row>
    <row r="2" spans="2:7" ht="15.6" thickBot="1" x14ac:dyDescent="0.3">
      <c r="B2" s="174"/>
      <c r="C2" s="175"/>
      <c r="D2" s="175"/>
      <c r="E2" s="176"/>
      <c r="F2" s="177"/>
      <c r="G2" s="178"/>
    </row>
    <row r="3" spans="2:7" ht="6" customHeight="1" x14ac:dyDescent="0.25">
      <c r="B3" s="179"/>
      <c r="C3" s="180"/>
      <c r="D3" s="180"/>
      <c r="E3" s="181"/>
      <c r="F3" s="177"/>
      <c r="G3" s="178"/>
    </row>
    <row r="4" spans="2:7" x14ac:dyDescent="0.25">
      <c r="B4" s="182" t="s">
        <v>151</v>
      </c>
      <c r="C4" s="321" t="s">
        <v>152</v>
      </c>
      <c r="D4" s="322"/>
      <c r="E4" s="183"/>
      <c r="F4" s="177"/>
      <c r="G4" s="178"/>
    </row>
    <row r="5" spans="2:7" ht="6" customHeight="1" thickBot="1" x14ac:dyDescent="0.3">
      <c r="B5" s="184"/>
      <c r="C5" s="185"/>
      <c r="D5" s="185"/>
      <c r="E5" s="186"/>
      <c r="F5" s="177"/>
      <c r="G5" s="178"/>
    </row>
    <row r="6" spans="2:7" x14ac:dyDescent="0.25">
      <c r="B6" s="187"/>
      <c r="C6" s="188"/>
      <c r="D6" s="188"/>
      <c r="E6" s="189"/>
      <c r="F6" s="177"/>
      <c r="G6" s="178"/>
    </row>
    <row r="7" spans="2:7" x14ac:dyDescent="0.25">
      <c r="B7" s="191"/>
      <c r="C7" s="192"/>
      <c r="D7" s="192"/>
      <c r="E7" s="193"/>
      <c r="F7" s="194"/>
      <c r="G7" s="195"/>
    </row>
    <row r="8" spans="2:7" x14ac:dyDescent="0.25">
      <c r="B8" s="196" t="s">
        <v>153</v>
      </c>
      <c r="C8" s="197"/>
      <c r="D8" s="198"/>
      <c r="E8" s="193"/>
      <c r="F8" s="194"/>
      <c r="G8" s="195"/>
    </row>
    <row r="9" spans="2:7" x14ac:dyDescent="0.25">
      <c r="B9" s="199"/>
      <c r="C9" s="200"/>
      <c r="D9" s="201"/>
      <c r="E9" s="202"/>
      <c r="F9" s="203" t="s">
        <v>154</v>
      </c>
      <c r="G9" s="204" t="s">
        <v>155</v>
      </c>
    </row>
    <row r="10" spans="2:7" x14ac:dyDescent="0.25">
      <c r="B10" s="205" t="s">
        <v>156</v>
      </c>
      <c r="C10" s="205" t="s">
        <v>157</v>
      </c>
      <c r="D10" s="206"/>
      <c r="E10" s="207" t="s">
        <v>158</v>
      </c>
      <c r="F10" s="208" t="s">
        <v>159</v>
      </c>
      <c r="G10" s="209" t="s">
        <v>160</v>
      </c>
    </row>
    <row r="11" spans="2:7" ht="3" customHeight="1" x14ac:dyDescent="0.25">
      <c r="B11" s="210"/>
      <c r="C11" s="211"/>
      <c r="D11" s="211"/>
      <c r="E11" s="212"/>
      <c r="F11" s="213"/>
      <c r="G11" s="214"/>
    </row>
    <row r="12" spans="2:7" x14ac:dyDescent="0.25">
      <c r="B12" s="215" t="s">
        <v>161</v>
      </c>
      <c r="C12" s="216" t="s">
        <v>162</v>
      </c>
      <c r="D12" s="217"/>
      <c r="E12" s="218">
        <v>2445</v>
      </c>
      <c r="F12" s="219">
        <v>566</v>
      </c>
      <c r="G12" s="220">
        <v>10.76</v>
      </c>
    </row>
    <row r="13" spans="2:7" x14ac:dyDescent="0.25">
      <c r="B13" s="221" t="s">
        <v>163</v>
      </c>
      <c r="C13" s="222" t="s">
        <v>164</v>
      </c>
      <c r="D13" s="223"/>
      <c r="E13" s="224">
        <v>51</v>
      </c>
      <c r="F13" s="177">
        <v>11</v>
      </c>
      <c r="G13" s="225">
        <v>0.21</v>
      </c>
    </row>
    <row r="14" spans="2:7" x14ac:dyDescent="0.25">
      <c r="B14" s="221" t="s">
        <v>165</v>
      </c>
      <c r="C14" s="222" t="s">
        <v>166</v>
      </c>
      <c r="D14" s="223"/>
      <c r="E14" s="224">
        <v>2467</v>
      </c>
      <c r="F14" s="177">
        <v>520</v>
      </c>
      <c r="G14" s="225">
        <v>9.89</v>
      </c>
    </row>
    <row r="15" spans="2:7" x14ac:dyDescent="0.25">
      <c r="B15" s="221" t="s">
        <v>167</v>
      </c>
      <c r="C15" s="222" t="s">
        <v>168</v>
      </c>
      <c r="D15" s="223"/>
      <c r="E15" s="224">
        <v>3667</v>
      </c>
      <c r="F15" s="177">
        <v>849</v>
      </c>
      <c r="G15" s="225">
        <v>16.14</v>
      </c>
    </row>
    <row r="16" spans="2:7" x14ac:dyDescent="0.25">
      <c r="B16" s="221" t="s">
        <v>169</v>
      </c>
      <c r="C16" s="226" t="s">
        <v>170</v>
      </c>
      <c r="D16" s="223"/>
      <c r="E16" s="224">
        <v>287</v>
      </c>
      <c r="F16" s="177">
        <v>60</v>
      </c>
      <c r="G16" s="225">
        <v>1.1399999999999999</v>
      </c>
    </row>
    <row r="17" spans="2:7" x14ac:dyDescent="0.25">
      <c r="B17" s="221" t="s">
        <v>171</v>
      </c>
      <c r="C17" s="226" t="s">
        <v>172</v>
      </c>
      <c r="D17" s="223"/>
      <c r="E17" s="224">
        <v>313</v>
      </c>
      <c r="F17" s="177">
        <v>72</v>
      </c>
      <c r="G17" s="225">
        <v>1.37</v>
      </c>
    </row>
    <row r="18" spans="2:7" x14ac:dyDescent="0.25">
      <c r="B18" s="221" t="s">
        <v>173</v>
      </c>
      <c r="C18" s="226" t="s">
        <v>174</v>
      </c>
      <c r="D18" s="223"/>
      <c r="E18" s="224">
        <v>313</v>
      </c>
      <c r="F18" s="177">
        <v>72</v>
      </c>
      <c r="G18" s="225">
        <v>1.37</v>
      </c>
    </row>
    <row r="19" spans="2:7" x14ac:dyDescent="0.25">
      <c r="B19" s="221" t="s">
        <v>175</v>
      </c>
      <c r="C19" s="222" t="s">
        <v>176</v>
      </c>
      <c r="D19" s="223"/>
      <c r="E19" s="224">
        <v>918</v>
      </c>
      <c r="F19" s="177">
        <v>212</v>
      </c>
      <c r="G19" s="225">
        <v>4.03</v>
      </c>
    </row>
    <row r="20" spans="2:7" x14ac:dyDescent="0.25">
      <c r="B20" s="221" t="s">
        <v>177</v>
      </c>
      <c r="C20" s="226" t="s">
        <v>178</v>
      </c>
      <c r="D20" s="223"/>
      <c r="E20" s="224">
        <v>918</v>
      </c>
      <c r="F20" s="177">
        <v>212</v>
      </c>
      <c r="G20" s="225">
        <v>4.03</v>
      </c>
    </row>
    <row r="21" spans="2:7" x14ac:dyDescent="0.25">
      <c r="B21" s="221" t="s">
        <v>179</v>
      </c>
      <c r="C21" s="222" t="s">
        <v>180</v>
      </c>
      <c r="D21" s="223"/>
      <c r="E21" s="224">
        <v>594</v>
      </c>
      <c r="F21" s="177">
        <v>137</v>
      </c>
      <c r="G21" s="225">
        <v>2.6</v>
      </c>
    </row>
    <row r="22" spans="2:7" x14ac:dyDescent="0.25">
      <c r="B22" s="221" t="s">
        <v>181</v>
      </c>
      <c r="C22" s="222" t="s">
        <v>182</v>
      </c>
      <c r="D22" s="223"/>
      <c r="E22" s="224">
        <v>1323</v>
      </c>
      <c r="F22" s="177">
        <v>306</v>
      </c>
      <c r="G22" s="225">
        <v>5.82</v>
      </c>
    </row>
    <row r="23" spans="2:7" x14ac:dyDescent="0.25">
      <c r="B23" s="221" t="s">
        <v>183</v>
      </c>
      <c r="C23" s="222" t="s">
        <v>184</v>
      </c>
      <c r="D23" s="223"/>
      <c r="E23" s="224">
        <v>60</v>
      </c>
      <c r="F23" s="177">
        <v>21</v>
      </c>
      <c r="G23" s="225">
        <v>0.4</v>
      </c>
    </row>
    <row r="24" spans="2:7" x14ac:dyDescent="0.25">
      <c r="B24" s="221" t="s">
        <v>185</v>
      </c>
      <c r="C24" s="222" t="s">
        <v>186</v>
      </c>
      <c r="D24" s="223"/>
      <c r="E24" s="224">
        <v>90</v>
      </c>
      <c r="F24" s="177">
        <v>20</v>
      </c>
      <c r="G24" s="225">
        <v>0.38</v>
      </c>
    </row>
    <row r="25" spans="2:7" x14ac:dyDescent="0.25">
      <c r="B25" s="221" t="s">
        <v>187</v>
      </c>
      <c r="C25" s="222" t="s">
        <v>188</v>
      </c>
      <c r="D25" s="223"/>
      <c r="E25" s="224">
        <v>1298</v>
      </c>
      <c r="F25" s="177">
        <v>169</v>
      </c>
      <c r="G25" s="225">
        <v>3.21</v>
      </c>
    </row>
    <row r="26" spans="2:7" x14ac:dyDescent="0.25">
      <c r="B26" s="221" t="s">
        <v>189</v>
      </c>
      <c r="C26" s="222" t="s">
        <v>190</v>
      </c>
      <c r="D26" s="223"/>
      <c r="E26" s="224">
        <v>1129</v>
      </c>
      <c r="F26" s="177">
        <v>91</v>
      </c>
      <c r="G26" s="225">
        <v>1.73</v>
      </c>
    </row>
    <row r="27" spans="2:7" x14ac:dyDescent="0.25">
      <c r="B27" s="221" t="s">
        <v>191</v>
      </c>
      <c r="C27" s="222" t="s">
        <v>192</v>
      </c>
      <c r="D27" s="227"/>
      <c r="E27" s="224">
        <v>893</v>
      </c>
      <c r="F27" s="177">
        <v>76</v>
      </c>
      <c r="G27" s="225">
        <v>1.44</v>
      </c>
    </row>
    <row r="28" spans="2:7" x14ac:dyDescent="0.25">
      <c r="B28" s="221" t="s">
        <v>193</v>
      </c>
      <c r="C28" s="222" t="s">
        <v>194</v>
      </c>
      <c r="D28" s="227"/>
      <c r="E28" s="224">
        <v>108</v>
      </c>
      <c r="F28" s="177">
        <v>28</v>
      </c>
      <c r="G28" s="225">
        <v>0.53</v>
      </c>
    </row>
    <row r="29" spans="2:7" x14ac:dyDescent="0.25">
      <c r="B29" s="221" t="s">
        <v>195</v>
      </c>
      <c r="C29" s="226" t="s">
        <v>196</v>
      </c>
      <c r="D29" s="223"/>
      <c r="E29" s="224">
        <v>680</v>
      </c>
      <c r="F29" s="177">
        <v>409</v>
      </c>
      <c r="G29" s="225">
        <v>7.78</v>
      </c>
    </row>
    <row r="30" spans="2:7" x14ac:dyDescent="0.25">
      <c r="B30" s="221" t="s">
        <v>197</v>
      </c>
      <c r="C30" s="228" t="s">
        <v>198</v>
      </c>
      <c r="D30" s="223"/>
      <c r="E30" s="224">
        <v>53</v>
      </c>
      <c r="F30" s="177">
        <v>33</v>
      </c>
      <c r="G30" s="225">
        <v>0.63</v>
      </c>
    </row>
    <row r="31" spans="2:7" x14ac:dyDescent="0.25">
      <c r="B31" s="221" t="s">
        <v>199</v>
      </c>
      <c r="C31" s="228" t="s">
        <v>200</v>
      </c>
      <c r="D31" s="223"/>
      <c r="E31" s="224">
        <v>53</v>
      </c>
      <c r="F31" s="177">
        <v>33</v>
      </c>
      <c r="G31" s="225">
        <v>0.63</v>
      </c>
    </row>
    <row r="32" spans="2:7" x14ac:dyDescent="0.25">
      <c r="B32" s="221" t="s">
        <v>201</v>
      </c>
      <c r="C32" s="228" t="s">
        <v>202</v>
      </c>
      <c r="D32" s="223"/>
      <c r="E32" s="224">
        <v>53</v>
      </c>
      <c r="F32" s="177">
        <v>33</v>
      </c>
      <c r="G32" s="225">
        <v>0.63</v>
      </c>
    </row>
    <row r="33" spans="2:7" x14ac:dyDescent="0.25">
      <c r="B33" s="221" t="s">
        <v>203</v>
      </c>
      <c r="C33" s="228" t="s">
        <v>204</v>
      </c>
      <c r="D33" s="223"/>
      <c r="E33" s="224">
        <v>53</v>
      </c>
      <c r="F33" s="177">
        <v>33</v>
      </c>
      <c r="G33" s="225">
        <v>0.63</v>
      </c>
    </row>
    <row r="34" spans="2:7" x14ac:dyDescent="0.25">
      <c r="B34" s="221" t="s">
        <v>205</v>
      </c>
      <c r="C34" s="226" t="s">
        <v>206</v>
      </c>
      <c r="D34" s="227"/>
      <c r="E34" s="224">
        <v>107</v>
      </c>
      <c r="F34" s="177">
        <v>64</v>
      </c>
      <c r="G34" s="225">
        <v>1.22</v>
      </c>
    </row>
    <row r="35" spans="2:7" x14ac:dyDescent="0.25">
      <c r="B35" s="221" t="s">
        <v>207</v>
      </c>
      <c r="C35" s="222" t="s">
        <v>208</v>
      </c>
      <c r="D35" s="227"/>
      <c r="E35" s="224">
        <v>107</v>
      </c>
      <c r="F35" s="177">
        <v>64</v>
      </c>
      <c r="G35" s="225">
        <v>1.22</v>
      </c>
    </row>
    <row r="36" spans="2:7" x14ac:dyDescent="0.25">
      <c r="B36" s="229" t="s">
        <v>209</v>
      </c>
      <c r="C36" s="230" t="s">
        <v>210</v>
      </c>
      <c r="D36" s="223"/>
      <c r="E36" s="224">
        <v>107</v>
      </c>
      <c r="F36" s="177">
        <v>64</v>
      </c>
      <c r="G36" s="225">
        <v>1.22</v>
      </c>
    </row>
    <row r="37" spans="2:7" x14ac:dyDescent="0.25">
      <c r="B37" s="221" t="s">
        <v>211</v>
      </c>
      <c r="C37" s="228" t="s">
        <v>212</v>
      </c>
      <c r="D37" s="227"/>
      <c r="E37" s="224">
        <v>118</v>
      </c>
      <c r="F37" s="177">
        <v>70</v>
      </c>
      <c r="G37" s="225">
        <v>1.33</v>
      </c>
    </row>
    <row r="38" spans="2:7" x14ac:dyDescent="0.25">
      <c r="B38" s="221" t="s">
        <v>213</v>
      </c>
      <c r="C38" s="231" t="s">
        <v>214</v>
      </c>
      <c r="D38" s="227"/>
      <c r="E38" s="224">
        <v>107</v>
      </c>
      <c r="F38" s="177">
        <v>64</v>
      </c>
      <c r="G38" s="225">
        <v>1.22</v>
      </c>
    </row>
    <row r="39" spans="2:7" x14ac:dyDescent="0.25">
      <c r="B39" s="221" t="s">
        <v>215</v>
      </c>
      <c r="C39" s="226" t="s">
        <v>216</v>
      </c>
      <c r="D39" s="227"/>
      <c r="E39" s="232">
        <v>325</v>
      </c>
      <c r="F39" s="177">
        <v>211</v>
      </c>
      <c r="G39" s="225">
        <v>4.01</v>
      </c>
    </row>
    <row r="40" spans="2:7" x14ac:dyDescent="0.25">
      <c r="B40" s="221" t="s">
        <v>217</v>
      </c>
      <c r="C40" s="222" t="s">
        <v>218</v>
      </c>
      <c r="D40" s="223"/>
      <c r="E40" s="224">
        <v>566</v>
      </c>
      <c r="F40" s="177">
        <v>340</v>
      </c>
      <c r="G40" s="225">
        <v>6.46</v>
      </c>
    </row>
    <row r="41" spans="2:7" x14ac:dyDescent="0.25">
      <c r="B41" s="221" t="s">
        <v>219</v>
      </c>
      <c r="C41" s="226" t="s">
        <v>220</v>
      </c>
      <c r="D41" s="223"/>
      <c r="E41" s="224">
        <v>837</v>
      </c>
      <c r="F41" s="177">
        <v>504</v>
      </c>
      <c r="G41" s="225">
        <v>9.58</v>
      </c>
    </row>
    <row r="42" spans="2:7" x14ac:dyDescent="0.25">
      <c r="B42" s="221" t="s">
        <v>221</v>
      </c>
      <c r="C42" s="226" t="s">
        <v>222</v>
      </c>
      <c r="D42" s="223"/>
      <c r="E42" s="224">
        <v>211</v>
      </c>
      <c r="F42" s="177">
        <v>126</v>
      </c>
      <c r="G42" s="225">
        <v>2.4</v>
      </c>
    </row>
    <row r="43" spans="2:7" x14ac:dyDescent="0.25">
      <c r="B43" s="221" t="s">
        <v>223</v>
      </c>
      <c r="C43" s="231" t="s">
        <v>224</v>
      </c>
      <c r="D43" s="223"/>
      <c r="E43" s="224">
        <v>729</v>
      </c>
      <c r="F43" s="177">
        <v>178</v>
      </c>
      <c r="G43" s="225">
        <v>3.38</v>
      </c>
    </row>
    <row r="44" spans="2:7" x14ac:dyDescent="0.25">
      <c r="B44" s="221" t="s">
        <v>225</v>
      </c>
      <c r="C44" s="222" t="s">
        <v>226</v>
      </c>
      <c r="D44" s="223"/>
      <c r="E44" s="232">
        <v>863</v>
      </c>
      <c r="F44" s="177">
        <v>519</v>
      </c>
      <c r="G44" s="225">
        <v>9.8699999999999992</v>
      </c>
    </row>
    <row r="45" spans="2:7" x14ac:dyDescent="0.25">
      <c r="B45" s="221" t="s">
        <v>227</v>
      </c>
      <c r="C45" s="228" t="s">
        <v>228</v>
      </c>
      <c r="D45" s="223"/>
      <c r="E45" s="224">
        <v>427</v>
      </c>
      <c r="F45" s="177">
        <v>256</v>
      </c>
      <c r="G45" s="225">
        <v>4.87</v>
      </c>
    </row>
    <row r="46" spans="2:7" x14ac:dyDescent="0.25">
      <c r="B46" s="221" t="s">
        <v>229</v>
      </c>
      <c r="C46" s="226" t="s">
        <v>230</v>
      </c>
      <c r="D46" s="233"/>
      <c r="E46" s="224">
        <v>162</v>
      </c>
      <c r="F46" s="177">
        <v>37</v>
      </c>
      <c r="G46" s="225">
        <v>0.7</v>
      </c>
    </row>
    <row r="47" spans="2:7" x14ac:dyDescent="0.25">
      <c r="B47" s="234" t="s">
        <v>231</v>
      </c>
      <c r="C47" s="235" t="s">
        <v>232</v>
      </c>
      <c r="D47" s="236"/>
      <c r="E47" s="237">
        <v>1107</v>
      </c>
      <c r="F47" s="238">
        <v>287</v>
      </c>
      <c r="G47" s="239">
        <v>5.46</v>
      </c>
    </row>
    <row r="48" spans="2:7" x14ac:dyDescent="0.25">
      <c r="B48" s="223"/>
      <c r="C48" s="223"/>
      <c r="D48" s="223"/>
      <c r="E48" s="224"/>
      <c r="F48" s="177"/>
      <c r="G48" s="178"/>
    </row>
    <row r="49" spans="2:7" x14ac:dyDescent="0.25">
      <c r="B49" s="223"/>
      <c r="C49" s="223"/>
      <c r="D49" s="223"/>
      <c r="E49" s="224"/>
      <c r="F49" s="177"/>
      <c r="G49" s="178"/>
    </row>
    <row r="50" spans="2:7" x14ac:dyDescent="0.25">
      <c r="B50" s="196" t="s">
        <v>233</v>
      </c>
      <c r="C50" s="197"/>
      <c r="D50" s="198"/>
      <c r="E50" s="193"/>
      <c r="F50" s="194"/>
      <c r="G50" s="195"/>
    </row>
    <row r="51" spans="2:7" x14ac:dyDescent="0.25">
      <c r="B51" s="199"/>
      <c r="C51" s="200"/>
      <c r="D51" s="201"/>
      <c r="E51" s="202"/>
      <c r="F51" s="203" t="s">
        <v>154</v>
      </c>
      <c r="G51" s="204" t="s">
        <v>155</v>
      </c>
    </row>
    <row r="52" spans="2:7" x14ac:dyDescent="0.25">
      <c r="B52" s="205" t="s">
        <v>156</v>
      </c>
      <c r="C52" s="205" t="s">
        <v>157</v>
      </c>
      <c r="D52" s="206"/>
      <c r="E52" s="207" t="s">
        <v>158</v>
      </c>
      <c r="F52" s="208" t="s">
        <v>159</v>
      </c>
      <c r="G52" s="209" t="s">
        <v>160</v>
      </c>
    </row>
    <row r="53" spans="2:7" ht="3" customHeight="1" x14ac:dyDescent="0.25">
      <c r="B53" s="210"/>
      <c r="C53" s="211"/>
      <c r="D53" s="211"/>
      <c r="E53" s="212"/>
      <c r="F53" s="213"/>
      <c r="G53" s="214"/>
    </row>
    <row r="54" spans="2:7" x14ac:dyDescent="0.25">
      <c r="B54" s="215" t="s">
        <v>234</v>
      </c>
      <c r="C54" s="240" t="s">
        <v>235</v>
      </c>
      <c r="D54" s="217"/>
      <c r="E54" s="218">
        <v>1926</v>
      </c>
      <c r="F54" s="241">
        <v>406</v>
      </c>
      <c r="G54" s="242">
        <v>7.72</v>
      </c>
    </row>
    <row r="55" spans="2:7" x14ac:dyDescent="0.25">
      <c r="B55" s="221" t="s">
        <v>236</v>
      </c>
      <c r="C55" s="222" t="s">
        <v>237</v>
      </c>
      <c r="D55" s="223"/>
      <c r="E55" s="224">
        <v>5289</v>
      </c>
      <c r="F55" s="177">
        <v>1114</v>
      </c>
      <c r="G55" s="225">
        <v>21.18</v>
      </c>
    </row>
    <row r="56" spans="2:7" x14ac:dyDescent="0.25">
      <c r="B56" s="221" t="s">
        <v>238</v>
      </c>
      <c r="C56" s="222" t="s">
        <v>239</v>
      </c>
      <c r="D56" s="223"/>
      <c r="E56" s="224">
        <v>63</v>
      </c>
      <c r="F56" s="243">
        <v>14</v>
      </c>
      <c r="G56" s="244">
        <v>0.27</v>
      </c>
    </row>
    <row r="57" spans="2:7" x14ac:dyDescent="0.25">
      <c r="B57" s="221" t="s">
        <v>183</v>
      </c>
      <c r="C57" s="222" t="s">
        <v>184</v>
      </c>
      <c r="D57" s="223"/>
      <c r="E57" s="224">
        <v>60</v>
      </c>
      <c r="F57" s="243">
        <v>21</v>
      </c>
      <c r="G57" s="244">
        <v>0.4</v>
      </c>
    </row>
    <row r="58" spans="2:7" x14ac:dyDescent="0.25">
      <c r="B58" s="221" t="s">
        <v>240</v>
      </c>
      <c r="C58" s="245" t="s">
        <v>241</v>
      </c>
      <c r="D58" s="223"/>
      <c r="E58" s="224">
        <v>876</v>
      </c>
      <c r="F58" s="243">
        <v>203</v>
      </c>
      <c r="G58" s="244">
        <v>3.86</v>
      </c>
    </row>
    <row r="59" spans="2:7" x14ac:dyDescent="0.25">
      <c r="B59" s="221" t="s">
        <v>242</v>
      </c>
      <c r="C59" s="222" t="s">
        <v>243</v>
      </c>
      <c r="D59" s="223"/>
      <c r="E59" s="224">
        <v>91</v>
      </c>
      <c r="F59" s="243">
        <v>21</v>
      </c>
      <c r="G59" s="244">
        <v>0.4</v>
      </c>
    </row>
    <row r="60" spans="2:7" x14ac:dyDescent="0.25">
      <c r="B60" s="221" t="s">
        <v>185</v>
      </c>
      <c r="C60" s="222" t="s">
        <v>244</v>
      </c>
      <c r="D60" s="223"/>
      <c r="E60" s="224">
        <v>90</v>
      </c>
      <c r="F60" s="177">
        <v>20</v>
      </c>
      <c r="G60" s="225">
        <v>0.38</v>
      </c>
    </row>
    <row r="61" spans="2:7" x14ac:dyDescent="0.25">
      <c r="B61" s="221" t="s">
        <v>245</v>
      </c>
      <c r="C61" s="246" t="s">
        <v>246</v>
      </c>
      <c r="D61" s="223"/>
      <c r="E61" s="224">
        <v>1334</v>
      </c>
      <c r="F61" s="177">
        <v>171</v>
      </c>
      <c r="G61" s="225">
        <v>3.25</v>
      </c>
    </row>
    <row r="62" spans="2:7" x14ac:dyDescent="0.25">
      <c r="B62" s="221" t="s">
        <v>247</v>
      </c>
      <c r="C62" s="222" t="s">
        <v>248</v>
      </c>
      <c r="D62" s="223"/>
      <c r="E62" s="224">
        <v>1264</v>
      </c>
      <c r="F62" s="177">
        <v>94</v>
      </c>
      <c r="G62" s="225">
        <v>1.79</v>
      </c>
    </row>
    <row r="63" spans="2:7" x14ac:dyDescent="0.25">
      <c r="B63" s="221" t="s">
        <v>249</v>
      </c>
      <c r="C63" s="222" t="s">
        <v>250</v>
      </c>
      <c r="D63" s="223"/>
      <c r="E63" s="224">
        <v>1017</v>
      </c>
      <c r="F63" s="177">
        <v>82</v>
      </c>
      <c r="G63" s="225">
        <v>1.56</v>
      </c>
    </row>
    <row r="64" spans="2:7" x14ac:dyDescent="0.25">
      <c r="B64" s="221" t="s">
        <v>193</v>
      </c>
      <c r="C64" s="222" t="s">
        <v>194</v>
      </c>
      <c r="D64" s="223"/>
      <c r="E64" s="224">
        <v>108</v>
      </c>
      <c r="F64" s="177">
        <v>28</v>
      </c>
      <c r="G64" s="225">
        <v>0.53</v>
      </c>
    </row>
    <row r="65" spans="2:7" x14ac:dyDescent="0.25">
      <c r="B65" s="221" t="s">
        <v>195</v>
      </c>
      <c r="C65" s="228" t="s">
        <v>251</v>
      </c>
      <c r="D65" s="223"/>
      <c r="E65" s="224">
        <v>680</v>
      </c>
      <c r="F65" s="177">
        <v>409</v>
      </c>
      <c r="G65" s="225">
        <v>7.78</v>
      </c>
    </row>
    <row r="66" spans="2:7" x14ac:dyDescent="0.25">
      <c r="B66" s="221" t="s">
        <v>197</v>
      </c>
      <c r="C66" s="228" t="s">
        <v>198</v>
      </c>
      <c r="D66" s="223"/>
      <c r="E66" s="224">
        <v>53</v>
      </c>
      <c r="F66" s="177">
        <v>33</v>
      </c>
      <c r="G66" s="225">
        <v>0.63</v>
      </c>
    </row>
    <row r="67" spans="2:7" x14ac:dyDescent="0.25">
      <c r="B67" s="221" t="s">
        <v>199</v>
      </c>
      <c r="C67" s="228" t="s">
        <v>200</v>
      </c>
      <c r="D67" s="223"/>
      <c r="E67" s="224">
        <v>53</v>
      </c>
      <c r="F67" s="177">
        <v>33</v>
      </c>
      <c r="G67" s="225">
        <v>0.63</v>
      </c>
    </row>
    <row r="68" spans="2:7" x14ac:dyDescent="0.25">
      <c r="B68" s="221" t="s">
        <v>201</v>
      </c>
      <c r="C68" s="228" t="s">
        <v>202</v>
      </c>
      <c r="D68" s="223"/>
      <c r="E68" s="224">
        <v>53</v>
      </c>
      <c r="F68" s="177">
        <v>33</v>
      </c>
      <c r="G68" s="225">
        <v>0.63</v>
      </c>
    </row>
    <row r="69" spans="2:7" x14ac:dyDescent="0.25">
      <c r="B69" s="221" t="s">
        <v>203</v>
      </c>
      <c r="C69" s="228" t="s">
        <v>204</v>
      </c>
      <c r="D69" s="223"/>
      <c r="E69" s="224">
        <v>53</v>
      </c>
      <c r="F69" s="177">
        <v>33</v>
      </c>
      <c r="G69" s="225">
        <v>0.63</v>
      </c>
    </row>
    <row r="70" spans="2:7" x14ac:dyDescent="0.25">
      <c r="B70" s="221" t="s">
        <v>205</v>
      </c>
      <c r="C70" s="245" t="s">
        <v>206</v>
      </c>
      <c r="D70" s="223"/>
      <c r="E70" s="224">
        <v>107</v>
      </c>
      <c r="F70" s="177">
        <v>64</v>
      </c>
      <c r="G70" s="225">
        <v>1.22</v>
      </c>
    </row>
    <row r="71" spans="2:7" x14ac:dyDescent="0.25">
      <c r="B71" s="229" t="s">
        <v>207</v>
      </c>
      <c r="C71" s="230" t="s">
        <v>208</v>
      </c>
      <c r="D71" s="223"/>
      <c r="E71" s="224">
        <v>107</v>
      </c>
      <c r="F71" s="177">
        <v>64</v>
      </c>
      <c r="G71" s="225">
        <v>1.22</v>
      </c>
    </row>
    <row r="72" spans="2:7" x14ac:dyDescent="0.25">
      <c r="B72" s="221" t="s">
        <v>209</v>
      </c>
      <c r="C72" s="222" t="s">
        <v>210</v>
      </c>
      <c r="D72" s="227"/>
      <c r="E72" s="224">
        <v>107</v>
      </c>
      <c r="F72" s="177">
        <v>64</v>
      </c>
      <c r="G72" s="225">
        <v>1.22</v>
      </c>
    </row>
    <row r="73" spans="2:7" x14ac:dyDescent="0.25">
      <c r="B73" s="221" t="s">
        <v>213</v>
      </c>
      <c r="C73" s="222" t="s">
        <v>214</v>
      </c>
      <c r="D73" s="223"/>
      <c r="E73" s="224">
        <v>107</v>
      </c>
      <c r="F73" s="177">
        <v>64</v>
      </c>
      <c r="G73" s="225">
        <v>1.22</v>
      </c>
    </row>
    <row r="74" spans="2:7" x14ac:dyDescent="0.25">
      <c r="B74" s="221" t="s">
        <v>215</v>
      </c>
      <c r="C74" s="231" t="s">
        <v>252</v>
      </c>
      <c r="D74" s="233"/>
      <c r="E74" s="224">
        <v>325</v>
      </c>
      <c r="F74" s="177">
        <v>211</v>
      </c>
      <c r="G74" s="225">
        <v>4.01</v>
      </c>
    </row>
    <row r="75" spans="2:7" x14ac:dyDescent="0.25">
      <c r="B75" s="221" t="s">
        <v>217</v>
      </c>
      <c r="C75" s="222" t="s">
        <v>218</v>
      </c>
      <c r="D75" s="233"/>
      <c r="E75" s="224">
        <v>566</v>
      </c>
      <c r="F75" s="177">
        <v>340</v>
      </c>
      <c r="G75" s="225">
        <v>6.46</v>
      </c>
    </row>
    <row r="76" spans="2:7" x14ac:dyDescent="0.25">
      <c r="B76" s="229" t="s">
        <v>219</v>
      </c>
      <c r="C76" s="230" t="s">
        <v>253</v>
      </c>
      <c r="D76" s="233"/>
      <c r="E76" s="224">
        <v>837</v>
      </c>
      <c r="F76" s="177">
        <v>504</v>
      </c>
      <c r="G76" s="225">
        <v>9.58</v>
      </c>
    </row>
    <row r="77" spans="2:7" x14ac:dyDescent="0.25">
      <c r="B77" s="221" t="s">
        <v>221</v>
      </c>
      <c r="C77" s="222" t="s">
        <v>254</v>
      </c>
      <c r="D77" s="233"/>
      <c r="E77" s="224">
        <v>211</v>
      </c>
      <c r="F77" s="177">
        <v>126</v>
      </c>
      <c r="G77" s="225">
        <v>2.4</v>
      </c>
    </row>
    <row r="78" spans="2:7" x14ac:dyDescent="0.25">
      <c r="B78" s="221" t="s">
        <v>223</v>
      </c>
      <c r="C78" s="222" t="s">
        <v>224</v>
      </c>
      <c r="D78" s="233"/>
      <c r="E78" s="224">
        <v>729</v>
      </c>
      <c r="F78" s="177">
        <v>178</v>
      </c>
      <c r="G78" s="225">
        <v>3.38</v>
      </c>
    </row>
    <row r="79" spans="2:7" x14ac:dyDescent="0.25">
      <c r="B79" s="221" t="s">
        <v>225</v>
      </c>
      <c r="C79" s="228" t="s">
        <v>226</v>
      </c>
      <c r="D79" s="223"/>
      <c r="E79" s="232">
        <v>863</v>
      </c>
      <c r="F79" s="177">
        <v>519</v>
      </c>
      <c r="G79" s="225">
        <v>9.8699999999999992</v>
      </c>
    </row>
    <row r="80" spans="2:7" x14ac:dyDescent="0.25">
      <c r="B80" s="221" t="s">
        <v>227</v>
      </c>
      <c r="C80" s="228" t="s">
        <v>228</v>
      </c>
      <c r="D80" s="223"/>
      <c r="E80" s="224">
        <v>427</v>
      </c>
      <c r="F80" s="177">
        <v>256</v>
      </c>
      <c r="G80" s="225">
        <v>4.87</v>
      </c>
    </row>
    <row r="81" spans="2:7" x14ac:dyDescent="0.25">
      <c r="B81" s="234" t="s">
        <v>231</v>
      </c>
      <c r="C81" s="235" t="s">
        <v>232</v>
      </c>
      <c r="D81" s="236"/>
      <c r="E81" s="237">
        <v>1107</v>
      </c>
      <c r="F81" s="238">
        <v>287</v>
      </c>
      <c r="G81" s="239">
        <v>5.46</v>
      </c>
    </row>
    <row r="82" spans="2:7" x14ac:dyDescent="0.25">
      <c r="B82" s="223"/>
      <c r="C82" s="223"/>
      <c r="D82" s="223"/>
      <c r="E82" s="224"/>
      <c r="F82" s="177"/>
      <c r="G82" s="178"/>
    </row>
    <row r="83" spans="2:7" x14ac:dyDescent="0.25">
      <c r="B83" s="223"/>
      <c r="C83" s="223"/>
      <c r="D83" s="223"/>
      <c r="E83" s="224"/>
      <c r="F83" s="177"/>
      <c r="G83" s="178"/>
    </row>
    <row r="84" spans="2:7" x14ac:dyDescent="0.25">
      <c r="B84" s="196" t="s">
        <v>255</v>
      </c>
      <c r="C84" s="197"/>
      <c r="D84" s="198"/>
      <c r="E84" s="193"/>
      <c r="F84" s="194"/>
      <c r="G84" s="195"/>
    </row>
    <row r="85" spans="2:7" x14ac:dyDescent="0.25">
      <c r="B85" s="199"/>
      <c r="C85" s="200"/>
      <c r="D85" s="201"/>
      <c r="E85" s="202"/>
      <c r="F85" s="203" t="s">
        <v>154</v>
      </c>
      <c r="G85" s="204" t="s">
        <v>155</v>
      </c>
    </row>
    <row r="86" spans="2:7" x14ac:dyDescent="0.25">
      <c r="B86" s="205" t="s">
        <v>156</v>
      </c>
      <c r="C86" s="205" t="s">
        <v>157</v>
      </c>
      <c r="D86" s="206"/>
      <c r="E86" s="207" t="s">
        <v>158</v>
      </c>
      <c r="F86" s="208" t="s">
        <v>159</v>
      </c>
      <c r="G86" s="209" t="s">
        <v>160</v>
      </c>
    </row>
    <row r="87" spans="2:7" ht="3" customHeight="1" x14ac:dyDescent="0.25">
      <c r="B87" s="210"/>
      <c r="C87" s="211"/>
      <c r="D87" s="211"/>
      <c r="E87" s="212"/>
      <c r="F87" s="213"/>
      <c r="G87" s="214"/>
    </row>
    <row r="88" spans="2:7" x14ac:dyDescent="0.25">
      <c r="B88" s="215" t="s">
        <v>256</v>
      </c>
      <c r="C88" s="240" t="s">
        <v>257</v>
      </c>
      <c r="D88" s="217"/>
      <c r="E88" s="218">
        <v>1588</v>
      </c>
      <c r="F88" s="241">
        <v>735</v>
      </c>
      <c r="G88" s="242">
        <v>13.97</v>
      </c>
    </row>
    <row r="89" spans="2:7" x14ac:dyDescent="0.25">
      <c r="B89" s="221" t="s">
        <v>258</v>
      </c>
      <c r="C89" s="222" t="s">
        <v>259</v>
      </c>
      <c r="D89" s="223"/>
      <c r="E89" s="224">
        <v>1696</v>
      </c>
      <c r="F89" s="177">
        <v>785</v>
      </c>
      <c r="G89" s="225">
        <v>14.92</v>
      </c>
    </row>
    <row r="90" spans="2:7" x14ac:dyDescent="0.25">
      <c r="B90" s="221" t="s">
        <v>260</v>
      </c>
      <c r="C90" s="222" t="s">
        <v>261</v>
      </c>
      <c r="D90" s="223"/>
      <c r="E90" s="224">
        <v>3294</v>
      </c>
      <c r="F90" s="177">
        <v>1525</v>
      </c>
      <c r="G90" s="225">
        <v>28.99</v>
      </c>
    </row>
    <row r="91" spans="2:7" x14ac:dyDescent="0.25">
      <c r="B91" s="221" t="s">
        <v>262</v>
      </c>
      <c r="C91" s="247" t="s">
        <v>263</v>
      </c>
      <c r="D91" s="223"/>
      <c r="E91" s="224">
        <v>378</v>
      </c>
      <c r="F91" s="177">
        <v>175</v>
      </c>
      <c r="G91" s="225">
        <v>3.33</v>
      </c>
    </row>
    <row r="92" spans="2:7" x14ac:dyDescent="0.25">
      <c r="B92" s="221" t="s">
        <v>264</v>
      </c>
      <c r="C92" s="228" t="s">
        <v>265</v>
      </c>
      <c r="D92" s="223"/>
      <c r="E92" s="224">
        <v>7236</v>
      </c>
      <c r="F92" s="177">
        <v>2582</v>
      </c>
      <c r="G92" s="225">
        <v>49.08</v>
      </c>
    </row>
    <row r="93" spans="2:7" x14ac:dyDescent="0.25">
      <c r="B93" s="221" t="s">
        <v>266</v>
      </c>
      <c r="C93" s="247" t="s">
        <v>267</v>
      </c>
      <c r="D93" s="223"/>
      <c r="E93" s="224">
        <v>1588</v>
      </c>
      <c r="F93" s="177">
        <v>735</v>
      </c>
      <c r="G93" s="225">
        <v>13.97</v>
      </c>
    </row>
    <row r="94" spans="2:7" x14ac:dyDescent="0.25">
      <c r="B94" s="221" t="s">
        <v>268</v>
      </c>
      <c r="C94" s="247" t="s">
        <v>269</v>
      </c>
      <c r="D94" s="223"/>
      <c r="E94" s="224">
        <v>1232</v>
      </c>
      <c r="F94" s="177">
        <v>570</v>
      </c>
      <c r="G94" s="225">
        <v>10.84</v>
      </c>
    </row>
    <row r="95" spans="2:7" x14ac:dyDescent="0.25">
      <c r="B95" s="221" t="s">
        <v>270</v>
      </c>
      <c r="C95" s="247" t="s">
        <v>271</v>
      </c>
      <c r="D95" s="223"/>
      <c r="E95" s="224">
        <v>4169</v>
      </c>
      <c r="F95" s="177">
        <v>1930</v>
      </c>
      <c r="G95" s="225">
        <v>36.69</v>
      </c>
    </row>
    <row r="96" spans="2:7" x14ac:dyDescent="0.25">
      <c r="B96" s="221" t="s">
        <v>272</v>
      </c>
      <c r="C96" s="247" t="s">
        <v>273</v>
      </c>
      <c r="D96" s="223"/>
      <c r="E96" s="224">
        <v>1232</v>
      </c>
      <c r="F96" s="177">
        <v>570</v>
      </c>
      <c r="G96" s="225">
        <v>10.84</v>
      </c>
    </row>
    <row r="97" spans="2:7" x14ac:dyDescent="0.25">
      <c r="B97" s="221" t="s">
        <v>274</v>
      </c>
      <c r="C97" s="247" t="s">
        <v>275</v>
      </c>
      <c r="D97" s="223"/>
      <c r="E97" s="224">
        <v>16956</v>
      </c>
      <c r="F97" s="177">
        <v>7850</v>
      </c>
      <c r="G97" s="225">
        <v>149.22999999999999</v>
      </c>
    </row>
    <row r="98" spans="2:7" x14ac:dyDescent="0.25">
      <c r="B98" s="221" t="s">
        <v>276</v>
      </c>
      <c r="C98" s="248" t="s">
        <v>277</v>
      </c>
      <c r="D98" s="223"/>
      <c r="E98" s="224">
        <v>8154</v>
      </c>
      <c r="F98" s="177">
        <v>3775</v>
      </c>
      <c r="G98" s="225">
        <v>71.760000000000005</v>
      </c>
    </row>
    <row r="99" spans="2:7" x14ac:dyDescent="0.25">
      <c r="B99" s="221" t="s">
        <v>278</v>
      </c>
      <c r="C99" s="247" t="s">
        <v>279</v>
      </c>
      <c r="D99" s="223"/>
      <c r="E99" s="224">
        <v>11578</v>
      </c>
      <c r="F99" s="177">
        <v>5360</v>
      </c>
      <c r="G99" s="225">
        <v>101.89</v>
      </c>
    </row>
    <row r="100" spans="2:7" x14ac:dyDescent="0.25">
      <c r="B100" s="221" t="s">
        <v>280</v>
      </c>
      <c r="C100" s="247" t="s">
        <v>281</v>
      </c>
      <c r="D100" s="223"/>
      <c r="E100" s="224">
        <v>1021</v>
      </c>
      <c r="F100" s="177">
        <v>472</v>
      </c>
      <c r="G100" s="225">
        <v>8.9700000000000006</v>
      </c>
    </row>
    <row r="101" spans="2:7" x14ac:dyDescent="0.25">
      <c r="B101" s="221" t="s">
        <v>282</v>
      </c>
      <c r="C101" s="247" t="s">
        <v>283</v>
      </c>
      <c r="D101" s="223"/>
      <c r="E101" s="224">
        <v>25380</v>
      </c>
      <c r="F101" s="177">
        <v>10044</v>
      </c>
      <c r="G101" s="225">
        <v>190.94</v>
      </c>
    </row>
    <row r="102" spans="2:7" x14ac:dyDescent="0.25">
      <c r="B102" s="221" t="s">
        <v>284</v>
      </c>
      <c r="C102" s="247" t="s">
        <v>285</v>
      </c>
      <c r="D102" s="223"/>
      <c r="E102" s="224">
        <v>1944</v>
      </c>
      <c r="F102" s="177">
        <v>829</v>
      </c>
      <c r="G102" s="225">
        <v>15.76</v>
      </c>
    </row>
    <row r="103" spans="2:7" x14ac:dyDescent="0.25">
      <c r="B103" s="221" t="s">
        <v>286</v>
      </c>
      <c r="C103" s="247" t="s">
        <v>287</v>
      </c>
      <c r="D103" s="223"/>
      <c r="E103" s="224">
        <v>2160</v>
      </c>
      <c r="F103" s="177">
        <v>1000</v>
      </c>
      <c r="G103" s="225">
        <v>19.010000000000002</v>
      </c>
    </row>
    <row r="104" spans="2:7" x14ac:dyDescent="0.25">
      <c r="B104" s="221" t="s">
        <v>288</v>
      </c>
      <c r="C104" s="222" t="s">
        <v>289</v>
      </c>
      <c r="D104" s="223"/>
      <c r="E104" s="224">
        <v>729</v>
      </c>
      <c r="F104" s="177">
        <v>337</v>
      </c>
      <c r="G104" s="225">
        <v>6.41</v>
      </c>
    </row>
    <row r="105" spans="2:7" x14ac:dyDescent="0.25">
      <c r="B105" s="221" t="s">
        <v>290</v>
      </c>
      <c r="C105" s="228" t="s">
        <v>291</v>
      </c>
      <c r="D105" s="223"/>
      <c r="E105" s="224">
        <v>4536</v>
      </c>
      <c r="F105" s="177">
        <v>2100</v>
      </c>
      <c r="G105" s="225">
        <v>39.92</v>
      </c>
    </row>
    <row r="106" spans="2:7" x14ac:dyDescent="0.25">
      <c r="B106" s="221" t="s">
        <v>292</v>
      </c>
      <c r="C106" s="228" t="s">
        <v>293</v>
      </c>
      <c r="D106" s="223"/>
      <c r="E106" s="224">
        <v>6048</v>
      </c>
      <c r="F106" s="177">
        <v>2800</v>
      </c>
      <c r="G106" s="225">
        <v>53.23</v>
      </c>
    </row>
    <row r="107" spans="2:7" x14ac:dyDescent="0.25">
      <c r="B107" s="221" t="s">
        <v>294</v>
      </c>
      <c r="C107" s="228" t="s">
        <v>295</v>
      </c>
      <c r="D107" s="223"/>
      <c r="E107" s="224">
        <v>935</v>
      </c>
      <c r="F107" s="177">
        <v>432</v>
      </c>
      <c r="G107" s="225">
        <v>8.2100000000000009</v>
      </c>
    </row>
    <row r="108" spans="2:7" x14ac:dyDescent="0.25">
      <c r="B108" s="221" t="s">
        <v>296</v>
      </c>
      <c r="C108" s="228" t="s">
        <v>297</v>
      </c>
      <c r="D108" s="223"/>
      <c r="E108" s="224">
        <v>7236</v>
      </c>
      <c r="F108" s="177">
        <v>3350</v>
      </c>
      <c r="G108" s="225">
        <v>63.68</v>
      </c>
    </row>
    <row r="109" spans="2:7" x14ac:dyDescent="0.25">
      <c r="B109" s="221" t="s">
        <v>298</v>
      </c>
      <c r="C109" s="228" t="s">
        <v>299</v>
      </c>
      <c r="D109" s="223"/>
      <c r="E109" s="224">
        <v>1394</v>
      </c>
      <c r="F109" s="177">
        <v>645</v>
      </c>
      <c r="G109" s="225">
        <v>12.26</v>
      </c>
    </row>
    <row r="110" spans="2:7" x14ac:dyDescent="0.25">
      <c r="B110" s="221" t="s">
        <v>300</v>
      </c>
      <c r="C110" s="222" t="s">
        <v>301</v>
      </c>
      <c r="D110" s="223"/>
      <c r="E110" s="224">
        <v>1934</v>
      </c>
      <c r="F110" s="243">
        <v>895</v>
      </c>
      <c r="G110" s="244">
        <v>17.010000000000002</v>
      </c>
    </row>
    <row r="111" spans="2:7" x14ac:dyDescent="0.25">
      <c r="B111" s="221" t="s">
        <v>302</v>
      </c>
      <c r="C111" s="222" t="s">
        <v>303</v>
      </c>
      <c r="D111" s="223"/>
      <c r="E111" s="224">
        <v>1360</v>
      </c>
      <c r="F111" s="243">
        <v>680</v>
      </c>
      <c r="G111" s="244">
        <v>12.93</v>
      </c>
    </row>
    <row r="112" spans="2:7" x14ac:dyDescent="0.25">
      <c r="B112" s="221" t="s">
        <v>304</v>
      </c>
      <c r="C112" s="222" t="s">
        <v>246</v>
      </c>
      <c r="D112" s="223"/>
      <c r="E112" s="224">
        <v>1683</v>
      </c>
      <c r="F112" s="177">
        <v>174</v>
      </c>
      <c r="G112" s="225">
        <v>3.31</v>
      </c>
    </row>
    <row r="113" spans="2:7" x14ac:dyDescent="0.25">
      <c r="B113" s="221" t="s">
        <v>305</v>
      </c>
      <c r="C113" s="222" t="s">
        <v>306</v>
      </c>
      <c r="D113" s="223"/>
      <c r="E113" s="224">
        <v>1682</v>
      </c>
      <c r="F113" s="177">
        <v>120</v>
      </c>
      <c r="G113" s="225">
        <v>2.2799999999999998</v>
      </c>
    </row>
    <row r="114" spans="2:7" x14ac:dyDescent="0.25">
      <c r="B114" s="221" t="s">
        <v>193</v>
      </c>
      <c r="C114" s="222" t="s">
        <v>194</v>
      </c>
      <c r="D114" s="223"/>
      <c r="E114" s="224">
        <v>108</v>
      </c>
      <c r="F114" s="177">
        <v>28</v>
      </c>
      <c r="G114" s="225">
        <v>0.53</v>
      </c>
    </row>
    <row r="115" spans="2:7" x14ac:dyDescent="0.25">
      <c r="B115" s="249" t="s">
        <v>307</v>
      </c>
      <c r="C115" s="250" t="s">
        <v>308</v>
      </c>
      <c r="D115" s="235"/>
      <c r="E115" s="237">
        <v>323</v>
      </c>
      <c r="F115" s="238">
        <v>128</v>
      </c>
      <c r="G115" s="239">
        <v>2.4300000000000002</v>
      </c>
    </row>
    <row r="116" spans="2:7" x14ac:dyDescent="0.25">
      <c r="B116" s="223"/>
      <c r="C116" s="223"/>
      <c r="D116" s="223"/>
      <c r="E116" s="224"/>
      <c r="F116" s="177"/>
      <c r="G116" s="178"/>
    </row>
    <row r="117" spans="2:7" x14ac:dyDescent="0.25">
      <c r="B117" s="223"/>
      <c r="C117" s="223"/>
      <c r="D117" s="223"/>
      <c r="E117" s="224"/>
      <c r="F117" s="177"/>
      <c r="G117" s="178"/>
    </row>
    <row r="118" spans="2:7" x14ac:dyDescent="0.25">
      <c r="B118" s="196" t="s">
        <v>309</v>
      </c>
      <c r="C118" s="197"/>
      <c r="D118" s="198"/>
      <c r="E118" s="193"/>
      <c r="F118" s="194"/>
      <c r="G118" s="195"/>
    </row>
    <row r="119" spans="2:7" x14ac:dyDescent="0.25">
      <c r="B119" s="199"/>
      <c r="C119" s="200"/>
      <c r="D119" s="201"/>
      <c r="E119" s="202"/>
      <c r="F119" s="203" t="s">
        <v>154</v>
      </c>
      <c r="G119" s="204" t="s">
        <v>155</v>
      </c>
    </row>
    <row r="120" spans="2:7" x14ac:dyDescent="0.25">
      <c r="B120" s="205" t="s">
        <v>156</v>
      </c>
      <c r="C120" s="205" t="s">
        <v>157</v>
      </c>
      <c r="D120" s="206"/>
      <c r="E120" s="207" t="s">
        <v>158</v>
      </c>
      <c r="F120" s="208" t="s">
        <v>159</v>
      </c>
      <c r="G120" s="209" t="s">
        <v>160</v>
      </c>
    </row>
    <row r="121" spans="2:7" ht="3" customHeight="1" x14ac:dyDescent="0.25">
      <c r="B121" s="210"/>
      <c r="C121" s="211" t="s">
        <v>310</v>
      </c>
      <c r="D121" s="211"/>
      <c r="E121" s="212"/>
      <c r="F121" s="213"/>
      <c r="G121" s="214"/>
    </row>
    <row r="122" spans="2:7" x14ac:dyDescent="0.25">
      <c r="B122" s="215" t="s">
        <v>163</v>
      </c>
      <c r="C122" s="240" t="s">
        <v>164</v>
      </c>
      <c r="D122" s="251"/>
      <c r="E122" s="252">
        <v>51</v>
      </c>
      <c r="F122" s="241">
        <v>11</v>
      </c>
      <c r="G122" s="242">
        <v>0.21</v>
      </c>
    </row>
    <row r="123" spans="2:7" x14ac:dyDescent="0.25">
      <c r="B123" s="221" t="s">
        <v>167</v>
      </c>
      <c r="C123" s="222" t="s">
        <v>168</v>
      </c>
      <c r="D123" s="253"/>
      <c r="E123" s="254">
        <v>3667</v>
      </c>
      <c r="F123" s="243">
        <v>849</v>
      </c>
      <c r="G123" s="244">
        <v>16.14</v>
      </c>
    </row>
    <row r="124" spans="2:7" x14ac:dyDescent="0.25">
      <c r="B124" s="221" t="s">
        <v>169</v>
      </c>
      <c r="C124" s="245" t="s">
        <v>311</v>
      </c>
      <c r="D124" s="253"/>
      <c r="E124" s="254">
        <v>287</v>
      </c>
      <c r="F124" s="243">
        <v>60</v>
      </c>
      <c r="G124" s="244">
        <v>1.1399999999999999</v>
      </c>
    </row>
    <row r="125" spans="2:7" x14ac:dyDescent="0.25">
      <c r="B125" s="221" t="s">
        <v>175</v>
      </c>
      <c r="C125" s="245" t="s">
        <v>176</v>
      </c>
      <c r="D125" s="253"/>
      <c r="E125" s="254">
        <v>918</v>
      </c>
      <c r="F125" s="243">
        <v>212</v>
      </c>
      <c r="G125" s="244">
        <v>4.03</v>
      </c>
    </row>
    <row r="126" spans="2:7" x14ac:dyDescent="0.25">
      <c r="B126" s="221" t="s">
        <v>177</v>
      </c>
      <c r="C126" s="245" t="s">
        <v>178</v>
      </c>
      <c r="D126" s="253"/>
      <c r="E126" s="254">
        <v>918</v>
      </c>
      <c r="F126" s="243">
        <v>212</v>
      </c>
      <c r="G126" s="244">
        <v>4.03</v>
      </c>
    </row>
    <row r="127" spans="2:7" x14ac:dyDescent="0.25">
      <c r="B127" s="221" t="s">
        <v>171</v>
      </c>
      <c r="C127" s="222" t="s">
        <v>312</v>
      </c>
      <c r="D127" s="253"/>
      <c r="E127" s="254">
        <v>313</v>
      </c>
      <c r="F127" s="243">
        <v>72</v>
      </c>
      <c r="G127" s="244">
        <v>1.37</v>
      </c>
    </row>
    <row r="128" spans="2:7" x14ac:dyDescent="0.25">
      <c r="B128" s="221" t="s">
        <v>313</v>
      </c>
      <c r="C128" s="255" t="s">
        <v>314</v>
      </c>
      <c r="D128" s="253"/>
      <c r="E128" s="254">
        <v>594</v>
      </c>
      <c r="F128" s="243">
        <v>125</v>
      </c>
      <c r="G128" s="244">
        <v>2.38</v>
      </c>
    </row>
    <row r="129" spans="2:7" x14ac:dyDescent="0.25">
      <c r="B129" s="221" t="s">
        <v>179</v>
      </c>
      <c r="C129" s="255" t="s">
        <v>180</v>
      </c>
      <c r="D129" s="253"/>
      <c r="E129" s="254">
        <v>594</v>
      </c>
      <c r="F129" s="243">
        <v>137</v>
      </c>
      <c r="G129" s="244">
        <v>2.6</v>
      </c>
    </row>
    <row r="130" spans="2:7" x14ac:dyDescent="0.25">
      <c r="B130" s="221" t="s">
        <v>181</v>
      </c>
      <c r="C130" s="228" t="s">
        <v>182</v>
      </c>
      <c r="D130" s="223"/>
      <c r="E130" s="224">
        <v>1323</v>
      </c>
      <c r="F130" s="256">
        <v>306</v>
      </c>
      <c r="G130" s="257">
        <v>5.82</v>
      </c>
    </row>
    <row r="131" spans="2:7" x14ac:dyDescent="0.25">
      <c r="B131" s="221" t="s">
        <v>187</v>
      </c>
      <c r="C131" s="222" t="s">
        <v>188</v>
      </c>
      <c r="D131" s="258"/>
      <c r="E131" s="224">
        <v>1298</v>
      </c>
      <c r="F131" s="256">
        <v>169</v>
      </c>
      <c r="G131" s="257">
        <v>3.21</v>
      </c>
    </row>
    <row r="132" spans="2:7" x14ac:dyDescent="0.25">
      <c r="B132" s="221" t="s">
        <v>189</v>
      </c>
      <c r="C132" s="222" t="s">
        <v>190</v>
      </c>
      <c r="D132" s="258"/>
      <c r="E132" s="224">
        <v>1129</v>
      </c>
      <c r="F132" s="256">
        <v>91</v>
      </c>
      <c r="G132" s="257">
        <v>1.73</v>
      </c>
    </row>
    <row r="133" spans="2:7" x14ac:dyDescent="0.25">
      <c r="B133" s="221" t="s">
        <v>191</v>
      </c>
      <c r="C133" s="222" t="s">
        <v>192</v>
      </c>
      <c r="D133" s="258"/>
      <c r="E133" s="224">
        <v>893</v>
      </c>
      <c r="F133" s="256">
        <v>76</v>
      </c>
      <c r="G133" s="257">
        <v>1.44</v>
      </c>
    </row>
    <row r="134" spans="2:7" x14ac:dyDescent="0.25">
      <c r="B134" s="221" t="s">
        <v>193</v>
      </c>
      <c r="C134" s="222" t="s">
        <v>194</v>
      </c>
      <c r="D134" s="258"/>
      <c r="E134" s="224">
        <v>108</v>
      </c>
      <c r="F134" s="256">
        <v>28</v>
      </c>
      <c r="G134" s="257">
        <v>0.53</v>
      </c>
    </row>
    <row r="135" spans="2:7" x14ac:dyDescent="0.25">
      <c r="B135" s="221" t="s">
        <v>315</v>
      </c>
      <c r="C135" s="245" t="s">
        <v>316</v>
      </c>
      <c r="D135" s="258"/>
      <c r="E135" s="224">
        <v>199</v>
      </c>
      <c r="F135" s="256">
        <v>67</v>
      </c>
      <c r="G135" s="257">
        <v>1.27</v>
      </c>
    </row>
    <row r="136" spans="2:7" x14ac:dyDescent="0.25">
      <c r="B136" s="221" t="s">
        <v>195</v>
      </c>
      <c r="C136" s="245" t="s">
        <v>317</v>
      </c>
      <c r="D136" s="253"/>
      <c r="E136" s="254">
        <v>680</v>
      </c>
      <c r="F136" s="243">
        <v>409</v>
      </c>
      <c r="G136" s="244">
        <v>7.78</v>
      </c>
    </row>
    <row r="137" spans="2:7" x14ac:dyDescent="0.25">
      <c r="B137" s="221" t="s">
        <v>197</v>
      </c>
      <c r="C137" s="228" t="s">
        <v>198</v>
      </c>
      <c r="D137" s="253"/>
      <c r="E137" s="254">
        <v>53</v>
      </c>
      <c r="F137" s="243">
        <v>33</v>
      </c>
      <c r="G137" s="244">
        <v>0.63</v>
      </c>
    </row>
    <row r="138" spans="2:7" x14ac:dyDescent="0.25">
      <c r="B138" s="221" t="s">
        <v>199</v>
      </c>
      <c r="C138" s="228" t="s">
        <v>200</v>
      </c>
      <c r="D138" s="253"/>
      <c r="E138" s="254">
        <v>53</v>
      </c>
      <c r="F138" s="243">
        <v>33</v>
      </c>
      <c r="G138" s="244">
        <v>0.63</v>
      </c>
    </row>
    <row r="139" spans="2:7" x14ac:dyDescent="0.25">
      <c r="B139" s="221" t="s">
        <v>201</v>
      </c>
      <c r="C139" s="228" t="s">
        <v>202</v>
      </c>
      <c r="D139" s="253"/>
      <c r="E139" s="254">
        <v>53</v>
      </c>
      <c r="F139" s="243">
        <v>33</v>
      </c>
      <c r="G139" s="244">
        <v>0.63</v>
      </c>
    </row>
    <row r="140" spans="2:7" x14ac:dyDescent="0.25">
      <c r="B140" s="221" t="s">
        <v>203</v>
      </c>
      <c r="C140" s="228" t="s">
        <v>204</v>
      </c>
      <c r="D140" s="253"/>
      <c r="E140" s="254">
        <v>53</v>
      </c>
      <c r="F140" s="243">
        <v>33</v>
      </c>
      <c r="G140" s="244">
        <v>0.63</v>
      </c>
    </row>
    <row r="141" spans="2:7" x14ac:dyDescent="0.25">
      <c r="B141" s="221" t="s">
        <v>205</v>
      </c>
      <c r="C141" s="245" t="s">
        <v>206</v>
      </c>
      <c r="D141" s="253"/>
      <c r="E141" s="254">
        <v>107</v>
      </c>
      <c r="F141" s="243">
        <v>64</v>
      </c>
      <c r="G141" s="244">
        <v>1.22</v>
      </c>
    </row>
    <row r="142" spans="2:7" x14ac:dyDescent="0.25">
      <c r="B142" s="221" t="s">
        <v>207</v>
      </c>
      <c r="C142" s="222" t="s">
        <v>208</v>
      </c>
      <c r="D142" s="253"/>
      <c r="E142" s="254">
        <v>107</v>
      </c>
      <c r="F142" s="243">
        <v>64</v>
      </c>
      <c r="G142" s="244">
        <v>1.22</v>
      </c>
    </row>
    <row r="143" spans="2:7" x14ac:dyDescent="0.25">
      <c r="B143" s="221" t="s">
        <v>209</v>
      </c>
      <c r="C143" s="255" t="s">
        <v>210</v>
      </c>
      <c r="D143" s="223"/>
      <c r="E143" s="224">
        <v>107</v>
      </c>
      <c r="F143" s="177">
        <v>64</v>
      </c>
      <c r="G143" s="225">
        <v>1.22</v>
      </c>
    </row>
    <row r="144" spans="2:7" x14ac:dyDescent="0.25">
      <c r="B144" s="221" t="s">
        <v>211</v>
      </c>
      <c r="C144" s="228" t="s">
        <v>212</v>
      </c>
      <c r="D144" s="223"/>
      <c r="E144" s="224">
        <v>118</v>
      </c>
      <c r="F144" s="177">
        <v>70</v>
      </c>
      <c r="G144" s="225">
        <v>1.33</v>
      </c>
    </row>
    <row r="145" spans="2:7" x14ac:dyDescent="0.25">
      <c r="B145" s="221" t="s">
        <v>213</v>
      </c>
      <c r="C145" s="231" t="s">
        <v>214</v>
      </c>
      <c r="D145" s="223"/>
      <c r="E145" s="224">
        <v>107</v>
      </c>
      <c r="F145" s="177">
        <v>64</v>
      </c>
      <c r="G145" s="225">
        <v>1.22</v>
      </c>
    </row>
    <row r="146" spans="2:7" x14ac:dyDescent="0.25">
      <c r="B146" s="221" t="s">
        <v>215</v>
      </c>
      <c r="C146" s="222" t="s">
        <v>252</v>
      </c>
      <c r="D146" s="253"/>
      <c r="E146" s="254">
        <v>325</v>
      </c>
      <c r="F146" s="243">
        <v>211</v>
      </c>
      <c r="G146" s="244">
        <v>4.01</v>
      </c>
    </row>
    <row r="147" spans="2:7" x14ac:dyDescent="0.25">
      <c r="B147" s="221" t="s">
        <v>185</v>
      </c>
      <c r="C147" s="231" t="s">
        <v>186</v>
      </c>
      <c r="D147" s="253"/>
      <c r="E147" s="254">
        <v>90</v>
      </c>
      <c r="F147" s="243">
        <v>20</v>
      </c>
      <c r="G147" s="244">
        <v>0.38</v>
      </c>
    </row>
    <row r="148" spans="2:7" x14ac:dyDescent="0.25">
      <c r="B148" s="221" t="s">
        <v>223</v>
      </c>
      <c r="C148" s="222" t="s">
        <v>224</v>
      </c>
      <c r="D148" s="253"/>
      <c r="E148" s="254">
        <v>729</v>
      </c>
      <c r="F148" s="243">
        <v>178</v>
      </c>
      <c r="G148" s="244">
        <v>3.38</v>
      </c>
    </row>
    <row r="149" spans="2:7" x14ac:dyDescent="0.25">
      <c r="B149" s="221" t="s">
        <v>217</v>
      </c>
      <c r="C149" s="231" t="s">
        <v>218</v>
      </c>
      <c r="D149" s="253"/>
      <c r="E149" s="254">
        <v>566</v>
      </c>
      <c r="F149" s="243">
        <v>340</v>
      </c>
      <c r="G149" s="244">
        <v>6.46</v>
      </c>
    </row>
    <row r="150" spans="2:7" x14ac:dyDescent="0.25">
      <c r="B150" s="221" t="s">
        <v>318</v>
      </c>
      <c r="C150" s="231" t="s">
        <v>319</v>
      </c>
      <c r="D150" s="253"/>
      <c r="E150" s="254">
        <v>859</v>
      </c>
      <c r="F150" s="243">
        <v>294</v>
      </c>
      <c r="G150" s="244">
        <v>5.59</v>
      </c>
    </row>
    <row r="151" spans="2:7" x14ac:dyDescent="0.25">
      <c r="B151" s="221" t="s">
        <v>225</v>
      </c>
      <c r="C151" s="228" t="s">
        <v>226</v>
      </c>
      <c r="D151" s="223"/>
      <c r="E151" s="224">
        <v>863</v>
      </c>
      <c r="F151" s="177">
        <v>519</v>
      </c>
      <c r="G151" s="225">
        <v>9.8699999999999992</v>
      </c>
    </row>
    <row r="152" spans="2:7" x14ac:dyDescent="0.25">
      <c r="B152" s="221" t="s">
        <v>219</v>
      </c>
      <c r="C152" s="231" t="s">
        <v>253</v>
      </c>
      <c r="D152" s="223"/>
      <c r="E152" s="224">
        <v>837</v>
      </c>
      <c r="F152" s="177">
        <v>504</v>
      </c>
      <c r="G152" s="225">
        <v>9.58</v>
      </c>
    </row>
    <row r="153" spans="2:7" x14ac:dyDescent="0.25">
      <c r="B153" s="221" t="s">
        <v>221</v>
      </c>
      <c r="C153" s="231" t="s">
        <v>254</v>
      </c>
      <c r="D153" s="223"/>
      <c r="E153" s="224">
        <v>211</v>
      </c>
      <c r="F153" s="177">
        <v>126</v>
      </c>
      <c r="G153" s="225">
        <v>2.4</v>
      </c>
    </row>
    <row r="154" spans="2:7" x14ac:dyDescent="0.25">
      <c r="B154" s="221" t="s">
        <v>320</v>
      </c>
      <c r="C154" s="228" t="s">
        <v>321</v>
      </c>
      <c r="D154" s="223"/>
      <c r="E154" s="224">
        <v>495</v>
      </c>
      <c r="F154" s="177">
        <v>40</v>
      </c>
      <c r="G154" s="225">
        <v>0.76</v>
      </c>
    </row>
    <row r="155" spans="2:7" x14ac:dyDescent="0.25">
      <c r="B155" s="221" t="s">
        <v>322</v>
      </c>
      <c r="C155" s="228" t="s">
        <v>323</v>
      </c>
      <c r="D155" s="223"/>
      <c r="E155" s="224">
        <v>495</v>
      </c>
      <c r="F155" s="177">
        <v>40</v>
      </c>
      <c r="G155" s="225">
        <v>0.76</v>
      </c>
    </row>
    <row r="156" spans="2:7" x14ac:dyDescent="0.25">
      <c r="B156" s="221" t="s">
        <v>324</v>
      </c>
      <c r="C156" s="228" t="s">
        <v>325</v>
      </c>
      <c r="D156" s="253"/>
      <c r="E156" s="254" t="e">
        <v>#N/A</v>
      </c>
      <c r="F156" s="243">
        <v>127</v>
      </c>
      <c r="G156" s="244">
        <v>2.41</v>
      </c>
    </row>
    <row r="157" spans="2:7" x14ac:dyDescent="0.25">
      <c r="B157" s="221" t="s">
        <v>307</v>
      </c>
      <c r="C157" s="222" t="s">
        <v>308</v>
      </c>
      <c r="D157" s="253"/>
      <c r="E157" s="254">
        <v>323</v>
      </c>
      <c r="F157" s="243">
        <v>128</v>
      </c>
      <c r="G157" s="244">
        <v>2.4300000000000002</v>
      </c>
    </row>
    <row r="158" spans="2:7" x14ac:dyDescent="0.25">
      <c r="B158" s="221" t="s">
        <v>229</v>
      </c>
      <c r="C158" s="245" t="s">
        <v>326</v>
      </c>
      <c r="D158" s="253"/>
      <c r="E158" s="254">
        <v>162</v>
      </c>
      <c r="F158" s="243">
        <v>37</v>
      </c>
      <c r="G158" s="244">
        <v>0.7</v>
      </c>
    </row>
    <row r="159" spans="2:7" x14ac:dyDescent="0.25">
      <c r="B159" s="221" t="s">
        <v>227</v>
      </c>
      <c r="C159" s="222" t="s">
        <v>228</v>
      </c>
      <c r="D159" s="253"/>
      <c r="E159" s="254">
        <v>427</v>
      </c>
      <c r="F159" s="243">
        <v>256</v>
      </c>
      <c r="G159" s="244">
        <v>4.87</v>
      </c>
    </row>
    <row r="160" spans="2:7" x14ac:dyDescent="0.25">
      <c r="B160" s="234" t="s">
        <v>231</v>
      </c>
      <c r="C160" s="235" t="s">
        <v>232</v>
      </c>
      <c r="D160" s="259"/>
      <c r="E160" s="237">
        <v>1107</v>
      </c>
      <c r="F160" s="238">
        <v>287</v>
      </c>
      <c r="G160" s="239">
        <v>5.46</v>
      </c>
    </row>
    <row r="163" spans="2:7" x14ac:dyDescent="0.25">
      <c r="B163" s="196" t="s">
        <v>327</v>
      </c>
      <c r="C163" s="197"/>
      <c r="D163" s="198"/>
      <c r="E163" s="193"/>
      <c r="F163" s="194"/>
      <c r="G163" s="195"/>
    </row>
    <row r="164" spans="2:7" x14ac:dyDescent="0.25">
      <c r="B164" s="199"/>
      <c r="C164" s="200"/>
      <c r="D164" s="201"/>
      <c r="E164" s="202"/>
      <c r="F164" s="203" t="s">
        <v>154</v>
      </c>
      <c r="G164" s="204" t="s">
        <v>155</v>
      </c>
    </row>
    <row r="165" spans="2:7" x14ac:dyDescent="0.25">
      <c r="B165" s="205" t="s">
        <v>156</v>
      </c>
      <c r="C165" s="205" t="s">
        <v>157</v>
      </c>
      <c r="D165" s="206"/>
      <c r="E165" s="207" t="s">
        <v>158</v>
      </c>
      <c r="F165" s="208" t="s">
        <v>159</v>
      </c>
      <c r="G165" s="209" t="s">
        <v>160</v>
      </c>
    </row>
    <row r="166" spans="2:7" ht="3" customHeight="1" x14ac:dyDescent="0.25">
      <c r="B166" s="210"/>
      <c r="C166" s="211" t="s">
        <v>310</v>
      </c>
      <c r="D166" s="211"/>
      <c r="E166" s="212"/>
      <c r="F166" s="213"/>
      <c r="G166" s="214"/>
    </row>
    <row r="167" spans="2:7" x14ac:dyDescent="0.25">
      <c r="B167" s="215" t="s">
        <v>161</v>
      </c>
      <c r="C167" s="240" t="s">
        <v>328</v>
      </c>
      <c r="D167" s="251"/>
      <c r="E167" s="252">
        <v>2445</v>
      </c>
      <c r="F167" s="241">
        <v>566</v>
      </c>
      <c r="G167" s="242">
        <v>10.76</v>
      </c>
    </row>
    <row r="168" spans="2:7" x14ac:dyDescent="0.25">
      <c r="B168" s="221" t="s">
        <v>163</v>
      </c>
      <c r="C168" s="222" t="s">
        <v>164</v>
      </c>
      <c r="D168" s="253"/>
      <c r="E168" s="254">
        <v>51</v>
      </c>
      <c r="F168" s="243">
        <v>11</v>
      </c>
      <c r="G168" s="244">
        <v>0.21</v>
      </c>
    </row>
    <row r="169" spans="2:7" x14ac:dyDescent="0.25">
      <c r="B169" s="221" t="s">
        <v>329</v>
      </c>
      <c r="C169" s="222" t="s">
        <v>330</v>
      </c>
      <c r="D169" s="253"/>
      <c r="E169" s="254">
        <v>1901</v>
      </c>
      <c r="F169" s="243">
        <v>400</v>
      </c>
      <c r="G169" s="244">
        <v>7.6</v>
      </c>
    </row>
    <row r="170" spans="2:7" x14ac:dyDescent="0.25">
      <c r="B170" s="221" t="s">
        <v>167</v>
      </c>
      <c r="C170" s="222" t="s">
        <v>168</v>
      </c>
      <c r="D170" s="253"/>
      <c r="E170" s="254">
        <v>3667</v>
      </c>
      <c r="F170" s="243">
        <v>849</v>
      </c>
      <c r="G170" s="244">
        <v>16.14</v>
      </c>
    </row>
    <row r="171" spans="2:7" x14ac:dyDescent="0.25">
      <c r="B171" s="221" t="s">
        <v>173</v>
      </c>
      <c r="C171" s="222" t="s">
        <v>312</v>
      </c>
      <c r="D171" s="253"/>
      <c r="E171" s="254">
        <v>313</v>
      </c>
      <c r="F171" s="243">
        <v>72</v>
      </c>
      <c r="G171" s="244">
        <v>1.37</v>
      </c>
    </row>
    <row r="172" spans="2:7" x14ac:dyDescent="0.25">
      <c r="B172" s="221" t="s">
        <v>175</v>
      </c>
      <c r="C172" s="245" t="s">
        <v>176</v>
      </c>
      <c r="D172" s="223"/>
      <c r="E172" s="224">
        <v>918</v>
      </c>
      <c r="F172" s="177">
        <v>212</v>
      </c>
      <c r="G172" s="225">
        <v>4.03</v>
      </c>
    </row>
    <row r="173" spans="2:7" x14ac:dyDescent="0.25">
      <c r="B173" s="221" t="s">
        <v>177</v>
      </c>
      <c r="C173" s="245" t="s">
        <v>178</v>
      </c>
      <c r="D173" s="223"/>
      <c r="E173" s="224">
        <v>918</v>
      </c>
      <c r="F173" s="177">
        <v>212</v>
      </c>
      <c r="G173" s="225">
        <v>4.03</v>
      </c>
    </row>
    <row r="174" spans="2:7" x14ac:dyDescent="0.25">
      <c r="B174" s="221" t="s">
        <v>179</v>
      </c>
      <c r="C174" s="222" t="s">
        <v>180</v>
      </c>
      <c r="D174" s="223"/>
      <c r="E174" s="224">
        <v>594</v>
      </c>
      <c r="F174" s="256">
        <v>137</v>
      </c>
      <c r="G174" s="257">
        <v>2.6</v>
      </c>
    </row>
    <row r="175" spans="2:7" x14ac:dyDescent="0.25">
      <c r="B175" s="221" t="s">
        <v>181</v>
      </c>
      <c r="C175" s="222" t="s">
        <v>182</v>
      </c>
      <c r="D175" s="258"/>
      <c r="E175" s="224">
        <v>1323</v>
      </c>
      <c r="F175" s="256">
        <v>306</v>
      </c>
      <c r="G175" s="257">
        <v>5.82</v>
      </c>
    </row>
    <row r="176" spans="2:7" x14ac:dyDescent="0.25">
      <c r="B176" s="221" t="s">
        <v>183</v>
      </c>
      <c r="C176" s="222" t="s">
        <v>184</v>
      </c>
      <c r="D176" s="258"/>
      <c r="E176" s="224">
        <v>60</v>
      </c>
      <c r="F176" s="256">
        <v>21</v>
      </c>
      <c r="G176" s="257">
        <v>0.4</v>
      </c>
    </row>
    <row r="177" spans="2:7" x14ac:dyDescent="0.25">
      <c r="B177" s="221" t="s">
        <v>185</v>
      </c>
      <c r="C177" s="222" t="s">
        <v>186</v>
      </c>
      <c r="D177" s="258"/>
      <c r="E177" s="224">
        <v>90</v>
      </c>
      <c r="F177" s="256">
        <v>20</v>
      </c>
      <c r="G177" s="257">
        <v>0.38</v>
      </c>
    </row>
    <row r="178" spans="2:7" x14ac:dyDescent="0.25">
      <c r="B178" s="221" t="s">
        <v>187</v>
      </c>
      <c r="C178" s="222" t="s">
        <v>188</v>
      </c>
      <c r="D178" s="258"/>
      <c r="E178" s="224">
        <v>1298</v>
      </c>
      <c r="F178" s="256">
        <v>169</v>
      </c>
      <c r="G178" s="257">
        <v>3.21</v>
      </c>
    </row>
    <row r="179" spans="2:7" x14ac:dyDescent="0.25">
      <c r="B179" s="221" t="s">
        <v>189</v>
      </c>
      <c r="C179" s="222" t="s">
        <v>190</v>
      </c>
      <c r="D179" s="258"/>
      <c r="E179" s="224">
        <v>1129</v>
      </c>
      <c r="F179" s="256">
        <v>91</v>
      </c>
      <c r="G179" s="257">
        <v>1.73</v>
      </c>
    </row>
    <row r="180" spans="2:7" x14ac:dyDescent="0.25">
      <c r="B180" s="221" t="s">
        <v>191</v>
      </c>
      <c r="C180" s="222" t="s">
        <v>192</v>
      </c>
      <c r="D180" s="258"/>
      <c r="E180" s="224">
        <v>893</v>
      </c>
      <c r="F180" s="256">
        <v>76</v>
      </c>
      <c r="G180" s="257">
        <v>1.44</v>
      </c>
    </row>
    <row r="181" spans="2:7" x14ac:dyDescent="0.25">
      <c r="B181" s="221" t="s">
        <v>193</v>
      </c>
      <c r="C181" s="222" t="s">
        <v>194</v>
      </c>
      <c r="D181" s="258"/>
      <c r="E181" s="224">
        <v>108</v>
      </c>
      <c r="F181" s="256">
        <v>28</v>
      </c>
      <c r="G181" s="257">
        <v>0.53</v>
      </c>
    </row>
    <row r="182" spans="2:7" x14ac:dyDescent="0.25">
      <c r="B182" s="221" t="s">
        <v>195</v>
      </c>
      <c r="C182" s="228" t="s">
        <v>251</v>
      </c>
      <c r="D182" s="253"/>
      <c r="E182" s="254">
        <v>680</v>
      </c>
      <c r="F182" s="243">
        <v>409</v>
      </c>
      <c r="G182" s="244">
        <v>7.78</v>
      </c>
    </row>
    <row r="183" spans="2:7" x14ac:dyDescent="0.25">
      <c r="B183" s="221" t="s">
        <v>197</v>
      </c>
      <c r="C183" s="228" t="s">
        <v>198</v>
      </c>
      <c r="D183" s="253"/>
      <c r="E183" s="254">
        <v>53</v>
      </c>
      <c r="F183" s="243">
        <v>33</v>
      </c>
      <c r="G183" s="244">
        <v>0.63</v>
      </c>
    </row>
    <row r="184" spans="2:7" x14ac:dyDescent="0.25">
      <c r="B184" s="221" t="s">
        <v>199</v>
      </c>
      <c r="C184" s="228" t="s">
        <v>200</v>
      </c>
      <c r="D184" s="253"/>
      <c r="E184" s="254">
        <v>53</v>
      </c>
      <c r="F184" s="243">
        <v>33</v>
      </c>
      <c r="G184" s="244">
        <v>0.63</v>
      </c>
    </row>
    <row r="185" spans="2:7" x14ac:dyDescent="0.25">
      <c r="B185" s="221" t="s">
        <v>201</v>
      </c>
      <c r="C185" s="228" t="s">
        <v>202</v>
      </c>
      <c r="D185" s="253"/>
      <c r="E185" s="254">
        <v>53</v>
      </c>
      <c r="F185" s="243">
        <v>33</v>
      </c>
      <c r="G185" s="244">
        <v>0.63</v>
      </c>
    </row>
    <row r="186" spans="2:7" x14ac:dyDescent="0.25">
      <c r="B186" s="221" t="s">
        <v>203</v>
      </c>
      <c r="C186" s="228" t="s">
        <v>204</v>
      </c>
      <c r="D186" s="253"/>
      <c r="E186" s="254">
        <v>53</v>
      </c>
      <c r="F186" s="243">
        <v>33</v>
      </c>
      <c r="G186" s="244">
        <v>0.63</v>
      </c>
    </row>
    <row r="187" spans="2:7" x14ac:dyDescent="0.25">
      <c r="B187" s="221" t="s">
        <v>205</v>
      </c>
      <c r="C187" s="245" t="s">
        <v>206</v>
      </c>
      <c r="D187" s="223"/>
      <c r="E187" s="224">
        <v>107</v>
      </c>
      <c r="F187" s="177">
        <v>64</v>
      </c>
      <c r="G187" s="225">
        <v>1.22</v>
      </c>
    </row>
    <row r="188" spans="2:7" x14ac:dyDescent="0.25">
      <c r="B188" s="221" t="s">
        <v>207</v>
      </c>
      <c r="C188" s="222" t="s">
        <v>208</v>
      </c>
      <c r="D188" s="223"/>
      <c r="E188" s="224">
        <v>107</v>
      </c>
      <c r="F188" s="177">
        <v>64</v>
      </c>
      <c r="G188" s="225">
        <v>1.22</v>
      </c>
    </row>
    <row r="189" spans="2:7" x14ac:dyDescent="0.25">
      <c r="B189" s="229" t="s">
        <v>209</v>
      </c>
      <c r="C189" s="230" t="s">
        <v>210</v>
      </c>
      <c r="D189" s="223"/>
      <c r="E189" s="224">
        <v>107</v>
      </c>
      <c r="F189" s="177">
        <v>64</v>
      </c>
      <c r="G189" s="225">
        <v>1.22</v>
      </c>
    </row>
    <row r="190" spans="2:7" x14ac:dyDescent="0.25">
      <c r="B190" s="221" t="s">
        <v>211</v>
      </c>
      <c r="C190" s="228" t="s">
        <v>212</v>
      </c>
      <c r="D190" s="223"/>
      <c r="E190" s="224">
        <v>118</v>
      </c>
      <c r="F190" s="177">
        <v>70</v>
      </c>
      <c r="G190" s="225">
        <v>1.33</v>
      </c>
    </row>
    <row r="191" spans="2:7" x14ac:dyDescent="0.25">
      <c r="B191" s="221" t="s">
        <v>213</v>
      </c>
      <c r="C191" s="231" t="s">
        <v>214</v>
      </c>
      <c r="D191" s="253"/>
      <c r="E191" s="254">
        <v>107</v>
      </c>
      <c r="F191" s="243">
        <v>64</v>
      </c>
      <c r="G191" s="244">
        <v>1.22</v>
      </c>
    </row>
    <row r="192" spans="2:7" x14ac:dyDescent="0.25">
      <c r="B192" s="221" t="s">
        <v>215</v>
      </c>
      <c r="C192" s="222" t="s">
        <v>252</v>
      </c>
      <c r="D192" s="253"/>
      <c r="E192" s="254">
        <v>325</v>
      </c>
      <c r="F192" s="243">
        <v>211</v>
      </c>
      <c r="G192" s="244">
        <v>4.01</v>
      </c>
    </row>
    <row r="193" spans="2:7" x14ac:dyDescent="0.25">
      <c r="B193" s="221" t="s">
        <v>217</v>
      </c>
      <c r="C193" s="222" t="s">
        <v>218</v>
      </c>
      <c r="D193" s="253"/>
      <c r="E193" s="254">
        <v>566</v>
      </c>
      <c r="F193" s="243">
        <v>340</v>
      </c>
      <c r="G193" s="244">
        <v>6.46</v>
      </c>
    </row>
    <row r="194" spans="2:7" x14ac:dyDescent="0.25">
      <c r="B194" s="221" t="s">
        <v>219</v>
      </c>
      <c r="C194" s="222" t="s">
        <v>253</v>
      </c>
      <c r="D194" s="253"/>
      <c r="E194" s="254">
        <v>837</v>
      </c>
      <c r="F194" s="243">
        <v>504</v>
      </c>
      <c r="G194" s="244">
        <v>9.58</v>
      </c>
    </row>
    <row r="195" spans="2:7" x14ac:dyDescent="0.25">
      <c r="B195" s="221" t="s">
        <v>221</v>
      </c>
      <c r="C195" s="222" t="s">
        <v>254</v>
      </c>
      <c r="D195" s="233"/>
      <c r="E195" s="224">
        <v>211</v>
      </c>
      <c r="F195" s="177">
        <v>126</v>
      </c>
      <c r="G195" s="225">
        <v>2.4</v>
      </c>
    </row>
    <row r="196" spans="2:7" x14ac:dyDescent="0.25">
      <c r="B196" s="221" t="s">
        <v>223</v>
      </c>
      <c r="C196" s="231" t="s">
        <v>224</v>
      </c>
      <c r="D196" s="233"/>
      <c r="E196" s="224">
        <v>729</v>
      </c>
      <c r="F196" s="177">
        <v>178</v>
      </c>
      <c r="G196" s="225">
        <v>3.38</v>
      </c>
    </row>
    <row r="197" spans="2:7" x14ac:dyDescent="0.25">
      <c r="B197" s="221" t="s">
        <v>225</v>
      </c>
      <c r="C197" s="222" t="s">
        <v>226</v>
      </c>
      <c r="D197" s="233"/>
      <c r="E197" s="224">
        <v>863</v>
      </c>
      <c r="F197" s="177">
        <v>519</v>
      </c>
      <c r="G197" s="225">
        <v>9.8699999999999992</v>
      </c>
    </row>
    <row r="198" spans="2:7" x14ac:dyDescent="0.25">
      <c r="B198" s="221" t="s">
        <v>227</v>
      </c>
      <c r="C198" s="222" t="s">
        <v>228</v>
      </c>
      <c r="D198" s="233"/>
      <c r="E198" s="224">
        <v>427</v>
      </c>
      <c r="F198" s="177">
        <v>256</v>
      </c>
      <c r="G198" s="225">
        <v>4.87</v>
      </c>
    </row>
    <row r="199" spans="2:7" x14ac:dyDescent="0.25">
      <c r="B199" s="234" t="s">
        <v>231</v>
      </c>
      <c r="C199" s="235" t="s">
        <v>232</v>
      </c>
      <c r="D199" s="259"/>
      <c r="E199" s="237">
        <v>1107</v>
      </c>
      <c r="F199" s="238">
        <v>287</v>
      </c>
      <c r="G199" s="239">
        <v>5.46</v>
      </c>
    </row>
    <row r="202" spans="2:7" x14ac:dyDescent="0.25">
      <c r="B202" s="196" t="s">
        <v>331</v>
      </c>
      <c r="C202" s="197"/>
      <c r="D202" s="198"/>
      <c r="E202" s="193"/>
      <c r="F202" s="194"/>
      <c r="G202" s="195"/>
    </row>
    <row r="203" spans="2:7" x14ac:dyDescent="0.25">
      <c r="B203" s="199"/>
      <c r="C203" s="200"/>
      <c r="D203" s="201"/>
      <c r="E203" s="202"/>
      <c r="F203" s="203" t="s">
        <v>154</v>
      </c>
      <c r="G203" s="204" t="s">
        <v>155</v>
      </c>
    </row>
    <row r="204" spans="2:7" x14ac:dyDescent="0.25">
      <c r="B204" s="205" t="s">
        <v>156</v>
      </c>
      <c r="C204" s="205" t="s">
        <v>157</v>
      </c>
      <c r="D204" s="206"/>
      <c r="E204" s="207" t="s">
        <v>158</v>
      </c>
      <c r="F204" s="208" t="s">
        <v>159</v>
      </c>
      <c r="G204" s="209" t="s">
        <v>160</v>
      </c>
    </row>
    <row r="205" spans="2:7" ht="3" customHeight="1" x14ac:dyDescent="0.25">
      <c r="B205" s="210"/>
      <c r="C205" s="211" t="s">
        <v>310</v>
      </c>
      <c r="D205" s="211"/>
      <c r="E205" s="212"/>
      <c r="F205" s="213"/>
      <c r="G205" s="214"/>
    </row>
    <row r="206" spans="2:7" x14ac:dyDescent="0.25">
      <c r="B206" s="215" t="s">
        <v>238</v>
      </c>
      <c r="C206" s="240" t="s">
        <v>239</v>
      </c>
      <c r="D206" s="251"/>
      <c r="E206" s="252">
        <v>63</v>
      </c>
      <c r="F206" s="241">
        <v>14</v>
      </c>
      <c r="G206" s="242">
        <v>0.27</v>
      </c>
    </row>
    <row r="207" spans="2:7" x14ac:dyDescent="0.25">
      <c r="B207" s="221" t="s">
        <v>183</v>
      </c>
      <c r="C207" s="222" t="s">
        <v>184</v>
      </c>
      <c r="D207" s="253"/>
      <c r="E207" s="254">
        <v>60</v>
      </c>
      <c r="F207" s="243">
        <v>21</v>
      </c>
      <c r="G207" s="244">
        <v>0.4</v>
      </c>
    </row>
    <row r="208" spans="2:7" x14ac:dyDescent="0.25">
      <c r="B208" s="221" t="s">
        <v>240</v>
      </c>
      <c r="C208" s="245" t="s">
        <v>241</v>
      </c>
      <c r="D208" s="253"/>
      <c r="E208" s="254">
        <v>876</v>
      </c>
      <c r="F208" s="243">
        <v>203</v>
      </c>
      <c r="G208" s="244">
        <v>3.86</v>
      </c>
    </row>
    <row r="209" spans="2:7" x14ac:dyDescent="0.25">
      <c r="B209" s="221" t="s">
        <v>242</v>
      </c>
      <c r="C209" s="222" t="s">
        <v>243</v>
      </c>
      <c r="D209" s="258"/>
      <c r="E209" s="224">
        <v>91</v>
      </c>
      <c r="F209" s="256">
        <v>21</v>
      </c>
      <c r="G209" s="257">
        <v>0.4</v>
      </c>
    </row>
    <row r="210" spans="2:7" x14ac:dyDescent="0.25">
      <c r="B210" s="221" t="s">
        <v>185</v>
      </c>
      <c r="C210" s="222" t="s">
        <v>244</v>
      </c>
      <c r="D210" s="258"/>
      <c r="E210" s="224">
        <v>90</v>
      </c>
      <c r="F210" s="256">
        <v>20</v>
      </c>
      <c r="G210" s="257">
        <v>0.38</v>
      </c>
    </row>
    <row r="211" spans="2:7" x14ac:dyDescent="0.25">
      <c r="B211" s="221" t="s">
        <v>245</v>
      </c>
      <c r="C211" s="222" t="s">
        <v>246</v>
      </c>
      <c r="D211" s="258"/>
      <c r="E211" s="224">
        <v>1334</v>
      </c>
      <c r="F211" s="256">
        <v>171</v>
      </c>
      <c r="G211" s="257">
        <v>3.25</v>
      </c>
    </row>
    <row r="212" spans="2:7" x14ac:dyDescent="0.25">
      <c r="B212" s="221" t="s">
        <v>247</v>
      </c>
      <c r="C212" s="222" t="s">
        <v>248</v>
      </c>
      <c r="D212" s="258"/>
      <c r="E212" s="224">
        <v>1264</v>
      </c>
      <c r="F212" s="256">
        <v>94</v>
      </c>
      <c r="G212" s="257">
        <v>1.79</v>
      </c>
    </row>
    <row r="213" spans="2:7" x14ac:dyDescent="0.25">
      <c r="B213" s="221" t="s">
        <v>249</v>
      </c>
      <c r="C213" s="222" t="s">
        <v>250</v>
      </c>
      <c r="D213" s="258"/>
      <c r="E213" s="224">
        <v>1017</v>
      </c>
      <c r="F213" s="256">
        <v>82</v>
      </c>
      <c r="G213" s="257">
        <v>1.56</v>
      </c>
    </row>
    <row r="214" spans="2:7" x14ac:dyDescent="0.25">
      <c r="B214" s="221" t="s">
        <v>193</v>
      </c>
      <c r="C214" s="222" t="s">
        <v>194</v>
      </c>
      <c r="D214" s="258"/>
      <c r="E214" s="224">
        <v>108</v>
      </c>
      <c r="F214" s="256">
        <v>28</v>
      </c>
      <c r="G214" s="257">
        <v>0.53</v>
      </c>
    </row>
    <row r="215" spans="2:7" x14ac:dyDescent="0.25">
      <c r="B215" s="221" t="s">
        <v>195</v>
      </c>
      <c r="C215" s="228" t="s">
        <v>251</v>
      </c>
      <c r="D215" s="253"/>
      <c r="E215" s="254">
        <v>680</v>
      </c>
      <c r="F215" s="243">
        <v>409</v>
      </c>
      <c r="G215" s="244">
        <v>7.78</v>
      </c>
    </row>
    <row r="216" spans="2:7" x14ac:dyDescent="0.25">
      <c r="B216" s="221" t="s">
        <v>197</v>
      </c>
      <c r="C216" s="228" t="s">
        <v>198</v>
      </c>
      <c r="D216" s="253"/>
      <c r="E216" s="254">
        <v>53</v>
      </c>
      <c r="F216" s="243">
        <v>33</v>
      </c>
      <c r="G216" s="244">
        <v>0.63</v>
      </c>
    </row>
    <row r="217" spans="2:7" x14ac:dyDescent="0.25">
      <c r="B217" s="221" t="s">
        <v>199</v>
      </c>
      <c r="C217" s="228" t="s">
        <v>200</v>
      </c>
      <c r="D217" s="253"/>
      <c r="E217" s="254">
        <v>53</v>
      </c>
      <c r="F217" s="243">
        <v>33</v>
      </c>
      <c r="G217" s="244">
        <v>0.63</v>
      </c>
    </row>
    <row r="218" spans="2:7" x14ac:dyDescent="0.25">
      <c r="B218" s="221" t="s">
        <v>201</v>
      </c>
      <c r="C218" s="228" t="s">
        <v>202</v>
      </c>
      <c r="D218" s="253"/>
      <c r="E218" s="254">
        <v>53</v>
      </c>
      <c r="F218" s="243">
        <v>33</v>
      </c>
      <c r="G218" s="244">
        <v>0.63</v>
      </c>
    </row>
    <row r="219" spans="2:7" x14ac:dyDescent="0.25">
      <c r="B219" s="221" t="s">
        <v>203</v>
      </c>
      <c r="C219" s="228" t="s">
        <v>204</v>
      </c>
      <c r="D219" s="253"/>
      <c r="E219" s="254">
        <v>53</v>
      </c>
      <c r="F219" s="243">
        <v>33</v>
      </c>
      <c r="G219" s="244">
        <v>0.63</v>
      </c>
    </row>
    <row r="220" spans="2:7" x14ac:dyDescent="0.25">
      <c r="B220" s="221" t="s">
        <v>205</v>
      </c>
      <c r="C220" s="245" t="s">
        <v>206</v>
      </c>
      <c r="D220" s="253"/>
      <c r="E220" s="254">
        <v>107</v>
      </c>
      <c r="F220" s="243">
        <v>64</v>
      </c>
      <c r="G220" s="244">
        <v>1.22</v>
      </c>
    </row>
    <row r="221" spans="2:7" x14ac:dyDescent="0.25">
      <c r="B221" s="221" t="s">
        <v>207</v>
      </c>
      <c r="C221" s="222" t="s">
        <v>208</v>
      </c>
      <c r="D221" s="253"/>
      <c r="E221" s="254">
        <v>107</v>
      </c>
      <c r="F221" s="243">
        <v>64</v>
      </c>
      <c r="G221" s="244">
        <v>1.22</v>
      </c>
    </row>
    <row r="222" spans="2:7" x14ac:dyDescent="0.25">
      <c r="B222" s="221" t="s">
        <v>209</v>
      </c>
      <c r="C222" s="231" t="s">
        <v>210</v>
      </c>
      <c r="D222" s="253"/>
      <c r="E222" s="254">
        <v>107</v>
      </c>
      <c r="F222" s="243">
        <v>64</v>
      </c>
      <c r="G222" s="244">
        <v>1.22</v>
      </c>
    </row>
    <row r="223" spans="2:7" x14ac:dyDescent="0.25">
      <c r="B223" s="221" t="s">
        <v>213</v>
      </c>
      <c r="C223" s="222" t="s">
        <v>214</v>
      </c>
      <c r="D223" s="253"/>
      <c r="E223" s="254">
        <v>107</v>
      </c>
      <c r="F223" s="243">
        <v>64</v>
      </c>
      <c r="G223" s="244">
        <v>1.22</v>
      </c>
    </row>
    <row r="224" spans="2:7" x14ac:dyDescent="0.25">
      <c r="B224" s="221" t="s">
        <v>215</v>
      </c>
      <c r="C224" s="231" t="s">
        <v>252</v>
      </c>
      <c r="D224" s="253"/>
      <c r="E224" s="254">
        <v>325</v>
      </c>
      <c r="F224" s="243">
        <v>211</v>
      </c>
      <c r="G224" s="244">
        <v>4.01</v>
      </c>
    </row>
    <row r="225" spans="2:7" x14ac:dyDescent="0.25">
      <c r="B225" s="221" t="s">
        <v>217</v>
      </c>
      <c r="C225" s="231" t="s">
        <v>218</v>
      </c>
      <c r="D225" s="253"/>
      <c r="E225" s="254">
        <v>566</v>
      </c>
      <c r="F225" s="243">
        <v>340</v>
      </c>
      <c r="G225" s="244">
        <v>6.46</v>
      </c>
    </row>
    <row r="226" spans="2:7" x14ac:dyDescent="0.25">
      <c r="B226" s="221" t="s">
        <v>219</v>
      </c>
      <c r="C226" s="231" t="s">
        <v>253</v>
      </c>
      <c r="D226" s="253"/>
      <c r="E226" s="254">
        <v>837</v>
      </c>
      <c r="F226" s="243">
        <v>504</v>
      </c>
      <c r="G226" s="244">
        <v>9.58</v>
      </c>
    </row>
    <row r="227" spans="2:7" x14ac:dyDescent="0.25">
      <c r="B227" s="221" t="s">
        <v>221</v>
      </c>
      <c r="C227" s="222" t="s">
        <v>254</v>
      </c>
      <c r="D227" s="253"/>
      <c r="E227" s="254">
        <v>211</v>
      </c>
      <c r="F227" s="243">
        <v>126</v>
      </c>
      <c r="G227" s="244">
        <v>2.4</v>
      </c>
    </row>
    <row r="228" spans="2:7" x14ac:dyDescent="0.25">
      <c r="B228" s="221" t="s">
        <v>223</v>
      </c>
      <c r="C228" s="228" t="s">
        <v>224</v>
      </c>
      <c r="D228" s="223"/>
      <c r="E228" s="224">
        <v>729</v>
      </c>
      <c r="F228" s="177">
        <v>178</v>
      </c>
      <c r="G228" s="225">
        <v>3.38</v>
      </c>
    </row>
    <row r="229" spans="2:7" x14ac:dyDescent="0.25">
      <c r="B229" s="229" t="s">
        <v>225</v>
      </c>
      <c r="C229" s="230" t="s">
        <v>226</v>
      </c>
      <c r="D229" s="223"/>
      <c r="E229" s="224">
        <v>863</v>
      </c>
      <c r="F229" s="177">
        <v>519</v>
      </c>
      <c r="G229" s="225">
        <v>9.8699999999999992</v>
      </c>
    </row>
    <row r="230" spans="2:7" x14ac:dyDescent="0.25">
      <c r="B230" s="221" t="s">
        <v>227</v>
      </c>
      <c r="C230" s="228" t="s">
        <v>228</v>
      </c>
      <c r="D230" s="223"/>
      <c r="E230" s="224">
        <v>427</v>
      </c>
      <c r="F230" s="177">
        <v>256</v>
      </c>
      <c r="G230" s="225">
        <v>4.87</v>
      </c>
    </row>
    <row r="231" spans="2:7" x14ac:dyDescent="0.25">
      <c r="B231" s="234" t="s">
        <v>231</v>
      </c>
      <c r="C231" s="235" t="s">
        <v>232</v>
      </c>
      <c r="D231" s="259"/>
      <c r="E231" s="237">
        <v>1107</v>
      </c>
      <c r="F231" s="238">
        <v>287</v>
      </c>
      <c r="G231" s="239">
        <v>5.46</v>
      </c>
    </row>
  </sheetData>
  <mergeCells count="1">
    <mergeCell ref="C4:D4"/>
  </mergeCells>
  <pageMargins left="0.55000000000000004" right="0.13" top="0.45" bottom="0.49" header="0" footer="0.3"/>
  <pageSetup scale="65" orientation="portrait" useFirstPageNumber="1" r:id="rId1"/>
  <headerFooter alignWithMargins="0">
    <oddFooter>&amp;L&amp;"Tahoma,Regular"&amp;9TABS reserves the right to correct any errors.  Pricing is confidential.  Pricing is not for distribution and may not be published onto a public website.</oddFooter>
  </headerFooter>
  <rowBreaks count="3" manualBreakCount="3">
    <brk id="82" max="16383" man="1"/>
    <brk id="161" max="16383" man="1"/>
    <brk id="2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22942-14F7-4691-BC6F-318970AFA384}">
  <dimension ref="A1:V28"/>
  <sheetViews>
    <sheetView showGridLines="0" zoomScale="70" zoomScaleNormal="70" workbookViewId="0"/>
  </sheetViews>
  <sheetFormatPr defaultColWidth="11" defaultRowHeight="15.6" x14ac:dyDescent="0.3"/>
  <cols>
    <col min="1" max="1" width="13.5" customWidth="1"/>
    <col min="2" max="2" width="27.8984375" style="26" customWidth="1"/>
    <col min="3" max="3" width="21.09765625" customWidth="1"/>
    <col min="4" max="5" width="21.69921875" customWidth="1"/>
    <col min="6" max="6" width="63.69921875" customWidth="1"/>
    <col min="7" max="10" width="21.09765625" customWidth="1"/>
    <col min="11" max="11" width="63.69921875" customWidth="1"/>
    <col min="16" max="16" width="7" customWidth="1"/>
  </cols>
  <sheetData>
    <row r="1" spans="1:22" ht="20.399999999999999" x14ac:dyDescent="0.35">
      <c r="B1" s="326" t="s">
        <v>40</v>
      </c>
      <c r="C1" s="326"/>
      <c r="D1" s="326"/>
      <c r="E1" s="326"/>
      <c r="F1" s="326"/>
      <c r="G1" s="326"/>
      <c r="H1" s="326"/>
      <c r="I1" s="326"/>
      <c r="J1" s="326"/>
      <c r="K1" s="23"/>
      <c r="L1" s="16"/>
      <c r="M1" s="16"/>
      <c r="N1" s="16"/>
      <c r="O1" s="16"/>
      <c r="P1" s="16"/>
      <c r="Q1" s="16"/>
      <c r="R1" s="16"/>
      <c r="S1" s="16"/>
      <c r="T1" s="16"/>
      <c r="U1" s="16"/>
      <c r="V1" s="16"/>
    </row>
    <row r="2" spans="1:22" ht="21.6" customHeight="1" x14ac:dyDescent="0.35">
      <c r="B2" s="326" t="s">
        <v>85</v>
      </c>
      <c r="C2" s="326"/>
      <c r="D2" s="326"/>
      <c r="E2" s="326"/>
      <c r="F2" s="326"/>
      <c r="G2" s="326"/>
      <c r="H2" s="326"/>
      <c r="I2" s="326"/>
      <c r="J2" s="326"/>
      <c r="K2" s="23"/>
      <c r="L2" s="16"/>
      <c r="M2" s="16"/>
      <c r="N2" s="16"/>
      <c r="O2" s="16"/>
      <c r="P2" s="16"/>
      <c r="Q2" s="16"/>
      <c r="R2" s="16"/>
      <c r="S2" s="16"/>
      <c r="T2" s="16"/>
      <c r="U2" s="16"/>
      <c r="V2" s="16"/>
    </row>
    <row r="3" spans="1:22" ht="21.6" customHeight="1" x14ac:dyDescent="0.35">
      <c r="B3" s="326" t="s">
        <v>23</v>
      </c>
      <c r="C3" s="326"/>
      <c r="D3" s="326"/>
      <c r="E3" s="326"/>
      <c r="F3" s="326"/>
      <c r="G3" s="326"/>
      <c r="H3" s="326"/>
      <c r="I3" s="326"/>
      <c r="J3" s="326"/>
      <c r="K3" s="23"/>
      <c r="L3" s="16"/>
      <c r="M3" s="16"/>
      <c r="N3" s="16"/>
      <c r="O3" s="16"/>
      <c r="P3" s="16"/>
      <c r="Q3" s="16"/>
      <c r="R3" s="16"/>
      <c r="S3" s="16"/>
      <c r="T3" s="16"/>
      <c r="U3" s="16"/>
      <c r="V3" s="16"/>
    </row>
    <row r="4" spans="1:22" ht="16.2" thickBot="1" x14ac:dyDescent="0.35">
      <c r="B4" s="3"/>
      <c r="C4" s="3"/>
      <c r="D4" s="3"/>
      <c r="E4" s="3"/>
    </row>
    <row r="5" spans="1:22" ht="31.5" customHeight="1" thickBot="1" x14ac:dyDescent="0.35">
      <c r="A5" s="280" t="s">
        <v>59</v>
      </c>
      <c r="B5" s="280"/>
      <c r="C5" s="282" t="s">
        <v>144</v>
      </c>
      <c r="D5" s="283"/>
      <c r="E5" s="284"/>
    </row>
    <row r="6" spans="1:22" ht="16.2" thickBot="1" x14ac:dyDescent="0.35">
      <c r="A6" s="3"/>
      <c r="B6" s="3"/>
      <c r="C6" s="3"/>
      <c r="D6" s="3"/>
    </row>
    <row r="7" spans="1:22" ht="31.5" customHeight="1" thickBot="1" x14ac:dyDescent="0.35">
      <c r="A7" s="280" t="s">
        <v>80</v>
      </c>
      <c r="B7" s="280"/>
      <c r="C7" s="280"/>
      <c r="D7" s="281"/>
      <c r="E7" s="282" t="s">
        <v>137</v>
      </c>
      <c r="F7" s="283"/>
      <c r="G7" s="284"/>
    </row>
    <row r="8" spans="1:22" ht="16.2" thickBot="1" x14ac:dyDescent="0.35">
      <c r="A8" s="3"/>
      <c r="B8" s="3"/>
      <c r="C8" s="3"/>
      <c r="D8" s="3"/>
    </row>
    <row r="9" spans="1:22" ht="31.5" customHeight="1" thickBot="1" x14ac:dyDescent="0.35">
      <c r="A9" s="280" t="s">
        <v>82</v>
      </c>
      <c r="B9" s="280"/>
      <c r="C9" s="280"/>
      <c r="D9" s="281"/>
      <c r="E9" s="282" t="s">
        <v>137</v>
      </c>
      <c r="F9" s="283"/>
      <c r="G9" s="284"/>
    </row>
    <row r="10" spans="1:22" ht="16.2" thickBot="1" x14ac:dyDescent="0.35">
      <c r="A10" s="3"/>
      <c r="B10" s="3"/>
      <c r="C10" s="3"/>
      <c r="D10" s="3"/>
    </row>
    <row r="11" spans="1:22" ht="31.5" customHeight="1" thickBot="1" x14ac:dyDescent="0.35">
      <c r="A11" s="280" t="s">
        <v>83</v>
      </c>
      <c r="B11" s="280"/>
      <c r="C11" s="280"/>
      <c r="D11" s="281"/>
      <c r="E11" s="282" t="s">
        <v>137</v>
      </c>
      <c r="F11" s="283"/>
      <c r="G11" s="284"/>
    </row>
    <row r="12" spans="1:22" ht="16.2" thickBot="1" x14ac:dyDescent="0.35">
      <c r="A12" s="3"/>
      <c r="B12" s="3"/>
      <c r="C12" s="3"/>
      <c r="D12" s="3"/>
    </row>
    <row r="13" spans="1:22" ht="31.5" customHeight="1" thickBot="1" x14ac:dyDescent="0.35">
      <c r="A13" s="280" t="s">
        <v>84</v>
      </c>
      <c r="B13" s="280"/>
      <c r="C13" s="280"/>
      <c r="D13" s="281"/>
      <c r="E13" s="282" t="s">
        <v>137</v>
      </c>
      <c r="F13" s="283"/>
      <c r="G13" s="284"/>
    </row>
    <row r="14" spans="1:22" x14ac:dyDescent="0.3">
      <c r="B14" s="24"/>
      <c r="C14" s="3"/>
      <c r="D14" s="3"/>
      <c r="E14" s="3"/>
      <c r="F14" s="3"/>
      <c r="G14" s="3"/>
      <c r="H14" s="3"/>
      <c r="I14" s="3"/>
      <c r="J14" s="3"/>
      <c r="K14" s="3"/>
    </row>
    <row r="15" spans="1:22" ht="15" customHeight="1" thickBot="1" x14ac:dyDescent="0.35">
      <c r="B15" s="11"/>
      <c r="C15" s="11"/>
      <c r="D15" s="11"/>
      <c r="E15" s="11"/>
      <c r="F15" s="11"/>
      <c r="G15" s="11"/>
      <c r="H15" s="11"/>
      <c r="I15" s="11"/>
      <c r="J15" s="11"/>
      <c r="K15" s="11"/>
    </row>
    <row r="16" spans="1:22" ht="153" customHeight="1" thickBot="1" x14ac:dyDescent="0.35">
      <c r="A16" s="17" t="s">
        <v>87</v>
      </c>
      <c r="B16" s="17" t="s">
        <v>24</v>
      </c>
      <c r="C16" s="17" t="s">
        <v>28</v>
      </c>
      <c r="D16" s="17" t="s">
        <v>29</v>
      </c>
      <c r="E16" s="17" t="s">
        <v>70</v>
      </c>
      <c r="F16" s="18" t="s">
        <v>65</v>
      </c>
      <c r="G16" s="18" t="s">
        <v>67</v>
      </c>
      <c r="H16" s="18" t="s">
        <v>68</v>
      </c>
      <c r="I16" s="56" t="s">
        <v>69</v>
      </c>
      <c r="J16" s="17" t="s">
        <v>37</v>
      </c>
    </row>
    <row r="17" spans="1:22" ht="63" customHeight="1" thickBot="1" x14ac:dyDescent="0.35">
      <c r="A17" s="168">
        <v>4</v>
      </c>
      <c r="B17" s="25" t="s">
        <v>25</v>
      </c>
      <c r="C17" s="170" t="s">
        <v>137</v>
      </c>
      <c r="D17" s="95" t="s">
        <v>138</v>
      </c>
      <c r="E17" s="95" t="s">
        <v>139</v>
      </c>
      <c r="F17" s="123">
        <v>5995</v>
      </c>
      <c r="G17" s="51"/>
      <c r="H17" s="52"/>
      <c r="I17" s="123" t="s">
        <v>146</v>
      </c>
      <c r="J17" s="95" t="s">
        <v>147</v>
      </c>
    </row>
    <row r="18" spans="1:22" ht="63" customHeight="1" thickBot="1" x14ac:dyDescent="0.35">
      <c r="A18" s="323">
        <v>5</v>
      </c>
      <c r="B18" s="25" t="s">
        <v>30</v>
      </c>
      <c r="C18" s="170" t="s">
        <v>137</v>
      </c>
      <c r="D18" s="95" t="s">
        <v>140</v>
      </c>
      <c r="E18" s="95" t="s">
        <v>141</v>
      </c>
      <c r="F18" s="124">
        <v>1107</v>
      </c>
      <c r="G18" s="53"/>
      <c r="H18" s="53"/>
      <c r="I18" s="123">
        <v>540</v>
      </c>
      <c r="J18" s="95" t="s">
        <v>148</v>
      </c>
    </row>
    <row r="19" spans="1:22" ht="63" customHeight="1" thickBot="1" x14ac:dyDescent="0.35">
      <c r="A19" s="324"/>
      <c r="B19" s="25" t="s">
        <v>26</v>
      </c>
      <c r="C19" s="170" t="s">
        <v>137</v>
      </c>
      <c r="D19" s="95" t="s">
        <v>140</v>
      </c>
      <c r="E19" s="95" t="s">
        <v>142</v>
      </c>
      <c r="F19" s="124">
        <v>4985</v>
      </c>
      <c r="G19" s="53"/>
      <c r="H19" s="53"/>
      <c r="I19" s="123">
        <v>4650</v>
      </c>
      <c r="J19" s="95" t="s">
        <v>149</v>
      </c>
    </row>
    <row r="20" spans="1:22" ht="63" customHeight="1" thickBot="1" x14ac:dyDescent="0.35">
      <c r="A20" s="325"/>
      <c r="B20" s="25" t="s">
        <v>27</v>
      </c>
      <c r="C20" s="170" t="s">
        <v>137</v>
      </c>
      <c r="D20" s="95" t="s">
        <v>140</v>
      </c>
      <c r="E20" s="95" t="s">
        <v>143</v>
      </c>
      <c r="F20" s="124">
        <v>14518</v>
      </c>
      <c r="G20" s="53"/>
      <c r="H20" s="53"/>
      <c r="I20" s="123">
        <v>9035</v>
      </c>
      <c r="J20" s="95" t="s">
        <v>150</v>
      </c>
    </row>
    <row r="21" spans="1:22" ht="33" customHeight="1" x14ac:dyDescent="0.3"/>
    <row r="22" spans="1:22" s="22" customFormat="1" ht="32.25" customHeight="1" x14ac:dyDescent="0.45">
      <c r="B22" s="20" t="s">
        <v>31</v>
      </c>
      <c r="C22" s="20"/>
      <c r="D22" s="20"/>
      <c r="E22" s="20"/>
      <c r="F22" s="20"/>
      <c r="G22" s="20"/>
      <c r="H22" s="20"/>
      <c r="I22" s="20"/>
      <c r="J22" s="20"/>
      <c r="K22" s="20"/>
      <c r="L22" s="20"/>
      <c r="M22" s="20"/>
      <c r="N22" s="20"/>
      <c r="O22" s="20"/>
      <c r="P22" s="20"/>
      <c r="Q22" s="20"/>
      <c r="R22" s="20"/>
      <c r="S22" s="20"/>
      <c r="T22" s="20"/>
      <c r="U22" s="20"/>
    </row>
    <row r="23" spans="1:22" s="22" customFormat="1" ht="32.25" customHeight="1" x14ac:dyDescent="0.45">
      <c r="B23" s="266" t="s">
        <v>66</v>
      </c>
      <c r="C23" s="266"/>
      <c r="D23" s="266"/>
      <c r="E23" s="266"/>
      <c r="F23" s="266"/>
      <c r="G23" s="266"/>
      <c r="H23" s="266"/>
      <c r="I23" s="266"/>
      <c r="J23" s="266"/>
      <c r="K23" s="266"/>
      <c r="L23" s="20"/>
      <c r="M23" s="20"/>
      <c r="N23" s="20"/>
      <c r="O23" s="20"/>
      <c r="P23" s="20"/>
      <c r="Q23" s="20"/>
      <c r="R23" s="20"/>
      <c r="S23" s="20"/>
      <c r="T23" s="20"/>
      <c r="U23" s="20"/>
      <c r="V23" s="20"/>
    </row>
    <row r="24" spans="1:22" s="22" customFormat="1" ht="40.5" customHeight="1" x14ac:dyDescent="0.45">
      <c r="B24" s="266" t="s">
        <v>32</v>
      </c>
      <c r="C24" s="266"/>
      <c r="D24" s="266"/>
      <c r="E24" s="266"/>
      <c r="F24" s="266"/>
      <c r="G24" s="266"/>
      <c r="H24" s="266"/>
      <c r="I24" s="266"/>
      <c r="J24" s="266"/>
      <c r="K24" s="266"/>
      <c r="L24" s="20"/>
      <c r="M24" s="20"/>
      <c r="N24" s="20"/>
      <c r="O24" s="20"/>
      <c r="P24" s="20"/>
      <c r="Q24" s="20"/>
      <c r="R24" s="20"/>
      <c r="S24" s="20"/>
      <c r="T24" s="20"/>
      <c r="U24" s="20"/>
      <c r="V24" s="20"/>
    </row>
    <row r="28" spans="1:22" ht="20.25" customHeight="1" x14ac:dyDescent="0.3"/>
  </sheetData>
  <mergeCells count="16">
    <mergeCell ref="A7:D7"/>
    <mergeCell ref="E7:G7"/>
    <mergeCell ref="B1:J1"/>
    <mergeCell ref="B2:J2"/>
    <mergeCell ref="B3:J3"/>
    <mergeCell ref="A5:B5"/>
    <mergeCell ref="C5:E5"/>
    <mergeCell ref="A18:A20"/>
    <mergeCell ref="B23:K23"/>
    <mergeCell ref="B24:K24"/>
    <mergeCell ref="A9:D9"/>
    <mergeCell ref="E9:G9"/>
    <mergeCell ref="A11:D11"/>
    <mergeCell ref="E11:G11"/>
    <mergeCell ref="A13:D13"/>
    <mergeCell ref="E13:G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BF7D-F363-453D-A818-B0C2F6455156}">
  <dimension ref="A1:U36"/>
  <sheetViews>
    <sheetView showGridLines="0" zoomScale="70" zoomScaleNormal="70" workbookViewId="0"/>
  </sheetViews>
  <sheetFormatPr defaultColWidth="11" defaultRowHeight="15.6" x14ac:dyDescent="0.3"/>
  <cols>
    <col min="1" max="1" width="13.5" customWidth="1"/>
    <col min="2" max="2" width="30" style="26" customWidth="1"/>
    <col min="3" max="4" width="21.69921875" customWidth="1"/>
    <col min="5" max="5" width="63.69921875" customWidth="1"/>
    <col min="6" max="9" width="21.09765625" customWidth="1"/>
    <col min="10" max="10" width="63.69921875" customWidth="1"/>
    <col min="15" max="15" width="7" customWidth="1"/>
  </cols>
  <sheetData>
    <row r="1" spans="1:21" ht="20.399999999999999" x14ac:dyDescent="0.35">
      <c r="B1" s="326" t="s">
        <v>41</v>
      </c>
      <c r="C1" s="326"/>
      <c r="D1" s="326"/>
      <c r="E1" s="326"/>
      <c r="F1" s="326"/>
      <c r="G1" s="326"/>
      <c r="H1" s="326"/>
      <c r="I1" s="326"/>
      <c r="J1" s="23"/>
      <c r="K1" s="16"/>
      <c r="L1" s="16"/>
      <c r="M1" s="16"/>
      <c r="N1" s="16"/>
      <c r="O1" s="16"/>
      <c r="P1" s="16"/>
      <c r="Q1" s="16"/>
      <c r="R1" s="16"/>
      <c r="S1" s="16"/>
      <c r="T1" s="16"/>
      <c r="U1" s="16"/>
    </row>
    <row r="2" spans="1:21" ht="21.6" customHeight="1" x14ac:dyDescent="0.35">
      <c r="B2" s="326" t="s">
        <v>86</v>
      </c>
      <c r="C2" s="326"/>
      <c r="D2" s="326"/>
      <c r="E2" s="326"/>
      <c r="F2" s="326"/>
      <c r="G2" s="326"/>
      <c r="H2" s="326"/>
      <c r="I2" s="326"/>
      <c r="J2" s="23"/>
      <c r="K2" s="16"/>
      <c r="L2" s="16"/>
      <c r="M2" s="16"/>
      <c r="N2" s="16"/>
      <c r="O2" s="16"/>
      <c r="P2" s="16"/>
      <c r="Q2" s="16"/>
      <c r="R2" s="16"/>
      <c r="S2" s="16"/>
      <c r="T2" s="16"/>
      <c r="U2" s="16"/>
    </row>
    <row r="3" spans="1:21" ht="21.6" customHeight="1" x14ac:dyDescent="0.35">
      <c r="B3" s="326" t="s">
        <v>23</v>
      </c>
      <c r="C3" s="326"/>
      <c r="D3" s="326"/>
      <c r="E3" s="326"/>
      <c r="F3" s="326"/>
      <c r="G3" s="326"/>
      <c r="H3" s="326"/>
      <c r="I3" s="326"/>
      <c r="J3" s="23"/>
      <c r="K3" s="16"/>
      <c r="L3" s="16"/>
      <c r="M3" s="16"/>
      <c r="N3" s="16"/>
      <c r="O3" s="16"/>
      <c r="P3" s="16"/>
      <c r="Q3" s="16"/>
      <c r="R3" s="16"/>
      <c r="S3" s="16"/>
      <c r="T3" s="16"/>
      <c r="U3" s="16"/>
    </row>
    <row r="4" spans="1:21" ht="16.2" thickBot="1" x14ac:dyDescent="0.35">
      <c r="B4" s="3"/>
      <c r="C4" s="3"/>
      <c r="D4" s="3"/>
    </row>
    <row r="5" spans="1:21" ht="31.5" customHeight="1" thickBot="1" x14ac:dyDescent="0.35">
      <c r="B5" s="148" t="s">
        <v>59</v>
      </c>
      <c r="C5" s="282" t="s">
        <v>144</v>
      </c>
      <c r="D5" s="283"/>
      <c r="E5" s="284"/>
    </row>
    <row r="6" spans="1:21" x14ac:dyDescent="0.3">
      <c r="B6" s="24"/>
      <c r="C6" s="3"/>
      <c r="D6" s="3"/>
      <c r="E6" s="3"/>
      <c r="F6" s="3"/>
      <c r="G6" s="3"/>
      <c r="H6" s="3"/>
      <c r="I6" s="3"/>
      <c r="J6" s="3"/>
    </row>
    <row r="7" spans="1:21" ht="15" customHeight="1" thickBot="1" x14ac:dyDescent="0.35">
      <c r="B7" s="11"/>
      <c r="C7" s="11"/>
      <c r="D7" s="11"/>
      <c r="E7" s="11"/>
      <c r="F7" s="11"/>
      <c r="G7" s="11"/>
      <c r="H7" s="11"/>
      <c r="I7" s="11"/>
      <c r="J7" s="11"/>
    </row>
    <row r="8" spans="1:21" ht="162.6" customHeight="1" thickBot="1" x14ac:dyDescent="0.35">
      <c r="A8" s="17" t="s">
        <v>87</v>
      </c>
      <c r="B8" s="55" t="s">
        <v>24</v>
      </c>
      <c r="C8" s="55" t="s">
        <v>28</v>
      </c>
      <c r="D8" s="55" t="s">
        <v>29</v>
      </c>
      <c r="E8" s="55" t="s">
        <v>70</v>
      </c>
      <c r="F8" s="18" t="s">
        <v>65</v>
      </c>
      <c r="G8" s="18" t="s">
        <v>67</v>
      </c>
      <c r="H8" s="18" t="s">
        <v>68</v>
      </c>
      <c r="I8" s="56" t="s">
        <v>69</v>
      </c>
      <c r="J8" s="55" t="s">
        <v>37</v>
      </c>
    </row>
    <row r="9" spans="1:21" ht="63" customHeight="1" thickTop="1" thickBot="1" x14ac:dyDescent="0.35">
      <c r="A9" s="323">
        <v>4</v>
      </c>
      <c r="B9" s="57" t="s">
        <v>25</v>
      </c>
      <c r="C9" s="101" t="s">
        <v>138</v>
      </c>
      <c r="D9" s="101" t="s">
        <v>139</v>
      </c>
      <c r="E9" s="102"/>
      <c r="F9" s="125">
        <v>55995</v>
      </c>
      <c r="G9" s="61"/>
      <c r="H9" s="58"/>
      <c r="I9" s="125" t="s">
        <v>146</v>
      </c>
      <c r="J9" s="101" t="s">
        <v>147</v>
      </c>
    </row>
    <row r="10" spans="1:21" ht="63" customHeight="1" thickBot="1" x14ac:dyDescent="0.35">
      <c r="A10" s="324"/>
      <c r="B10" s="25" t="s">
        <v>25</v>
      </c>
      <c r="C10" s="95"/>
      <c r="D10" s="95"/>
      <c r="E10" s="96"/>
      <c r="F10" s="123"/>
      <c r="G10" s="51"/>
      <c r="H10" s="52"/>
      <c r="I10" s="123"/>
      <c r="J10" s="95"/>
    </row>
    <row r="11" spans="1:21" ht="63" customHeight="1" thickBot="1" x14ac:dyDescent="0.35">
      <c r="A11" s="324"/>
      <c r="B11" s="25" t="s">
        <v>25</v>
      </c>
      <c r="C11" s="95"/>
      <c r="D11" s="95"/>
      <c r="E11" s="96"/>
      <c r="F11" s="123"/>
      <c r="G11" s="51"/>
      <c r="H11" s="52"/>
      <c r="I11" s="123"/>
      <c r="J11" s="95"/>
    </row>
    <row r="12" spans="1:21" ht="63" customHeight="1" thickBot="1" x14ac:dyDescent="0.35">
      <c r="A12" s="324"/>
      <c r="B12" s="25" t="s">
        <v>25</v>
      </c>
      <c r="C12" s="95"/>
      <c r="D12" s="95"/>
      <c r="E12" s="96"/>
      <c r="F12" s="123"/>
      <c r="G12" s="51"/>
      <c r="H12" s="52"/>
      <c r="I12" s="123"/>
      <c r="J12" s="95"/>
    </row>
    <row r="13" spans="1:21" ht="63" customHeight="1" thickBot="1" x14ac:dyDescent="0.35">
      <c r="A13" s="325"/>
      <c r="B13" s="59" t="s">
        <v>25</v>
      </c>
      <c r="C13" s="106"/>
      <c r="D13" s="106"/>
      <c r="E13" s="107"/>
      <c r="F13" s="126"/>
      <c r="G13" s="62"/>
      <c r="H13" s="60"/>
      <c r="I13" s="126"/>
      <c r="J13" s="106"/>
    </row>
    <row r="14" spans="1:21" ht="63" customHeight="1" thickTop="1" thickBot="1" x14ac:dyDescent="0.35">
      <c r="A14" s="323">
        <v>5</v>
      </c>
      <c r="B14" s="57" t="s">
        <v>30</v>
      </c>
      <c r="C14" s="101" t="s">
        <v>140</v>
      </c>
      <c r="D14" s="101" t="s">
        <v>141</v>
      </c>
      <c r="E14" s="102"/>
      <c r="F14" s="127">
        <v>1107</v>
      </c>
      <c r="G14" s="63"/>
      <c r="H14" s="63"/>
      <c r="I14" s="125" t="s">
        <v>146</v>
      </c>
      <c r="J14" s="101" t="s">
        <v>147</v>
      </c>
    </row>
    <row r="15" spans="1:21" ht="63" customHeight="1" thickBot="1" x14ac:dyDescent="0.35">
      <c r="A15" s="324"/>
      <c r="B15" s="25" t="s">
        <v>30</v>
      </c>
      <c r="C15" s="95"/>
      <c r="D15" s="95"/>
      <c r="E15" s="96"/>
      <c r="F15" s="124"/>
      <c r="G15" s="53"/>
      <c r="H15" s="53"/>
      <c r="I15" s="123"/>
      <c r="J15" s="95"/>
    </row>
    <row r="16" spans="1:21" ht="63" customHeight="1" thickBot="1" x14ac:dyDescent="0.35">
      <c r="A16" s="324"/>
      <c r="B16" s="25" t="s">
        <v>30</v>
      </c>
      <c r="C16" s="95"/>
      <c r="D16" s="95"/>
      <c r="E16" s="96"/>
      <c r="F16" s="124"/>
      <c r="G16" s="53"/>
      <c r="H16" s="53"/>
      <c r="I16" s="123"/>
      <c r="J16" s="95"/>
    </row>
    <row r="17" spans="1:21" ht="63" customHeight="1" thickBot="1" x14ac:dyDescent="0.35">
      <c r="A17" s="324"/>
      <c r="B17" s="25" t="s">
        <v>30</v>
      </c>
      <c r="C17" s="95"/>
      <c r="D17" s="95"/>
      <c r="E17" s="96"/>
      <c r="F17" s="124"/>
      <c r="G17" s="53"/>
      <c r="H17" s="53"/>
      <c r="I17" s="123"/>
      <c r="J17" s="95"/>
    </row>
    <row r="18" spans="1:21" ht="63" customHeight="1" thickBot="1" x14ac:dyDescent="0.35">
      <c r="A18" s="324"/>
      <c r="B18" s="59" t="s">
        <v>30</v>
      </c>
      <c r="C18" s="106"/>
      <c r="D18" s="106"/>
      <c r="E18" s="107"/>
      <c r="F18" s="128"/>
      <c r="G18" s="64"/>
      <c r="H18" s="64"/>
      <c r="I18" s="126"/>
      <c r="J18" s="106"/>
    </row>
    <row r="19" spans="1:21" ht="63" customHeight="1" thickTop="1" thickBot="1" x14ac:dyDescent="0.35">
      <c r="A19" s="324"/>
      <c r="B19" s="57" t="s">
        <v>26</v>
      </c>
      <c r="C19" s="101" t="s">
        <v>140</v>
      </c>
      <c r="D19" s="101" t="s">
        <v>142</v>
      </c>
      <c r="E19" s="102"/>
      <c r="F19" s="127">
        <v>4985</v>
      </c>
      <c r="G19" s="63"/>
      <c r="H19" s="63"/>
      <c r="I19" s="125" t="s">
        <v>146</v>
      </c>
      <c r="J19" s="101" t="s">
        <v>147</v>
      </c>
    </row>
    <row r="20" spans="1:21" ht="63" customHeight="1" thickBot="1" x14ac:dyDescent="0.35">
      <c r="A20" s="324"/>
      <c r="B20" s="25" t="s">
        <v>26</v>
      </c>
      <c r="C20" s="95"/>
      <c r="D20" s="95"/>
      <c r="E20" s="96"/>
      <c r="F20" s="124"/>
      <c r="G20" s="53"/>
      <c r="H20" s="53"/>
      <c r="I20" s="123"/>
      <c r="J20" s="95"/>
    </row>
    <row r="21" spans="1:21" ht="63" customHeight="1" thickBot="1" x14ac:dyDescent="0.35">
      <c r="A21" s="324"/>
      <c r="B21" s="25" t="s">
        <v>26</v>
      </c>
      <c r="C21" s="95"/>
      <c r="D21" s="95"/>
      <c r="E21" s="96"/>
      <c r="F21" s="124"/>
      <c r="G21" s="53"/>
      <c r="H21" s="53"/>
      <c r="I21" s="123"/>
      <c r="J21" s="95"/>
    </row>
    <row r="22" spans="1:21" ht="63" customHeight="1" thickBot="1" x14ac:dyDescent="0.35">
      <c r="A22" s="324"/>
      <c r="B22" s="25" t="s">
        <v>26</v>
      </c>
      <c r="C22" s="95"/>
      <c r="D22" s="95"/>
      <c r="E22" s="96"/>
      <c r="F22" s="124"/>
      <c r="G22" s="53"/>
      <c r="H22" s="53"/>
      <c r="I22" s="123"/>
      <c r="J22" s="95"/>
    </row>
    <row r="23" spans="1:21" ht="63" customHeight="1" thickBot="1" x14ac:dyDescent="0.35">
      <c r="A23" s="324"/>
      <c r="B23" s="59" t="s">
        <v>26</v>
      </c>
      <c r="C23" s="106"/>
      <c r="D23" s="106"/>
      <c r="E23" s="107"/>
      <c r="F23" s="128"/>
      <c r="G23" s="64"/>
      <c r="H23" s="64"/>
      <c r="I23" s="126"/>
      <c r="J23" s="106"/>
    </row>
    <row r="24" spans="1:21" ht="63" customHeight="1" thickTop="1" thickBot="1" x14ac:dyDescent="0.35">
      <c r="A24" s="324"/>
      <c r="B24" s="57" t="s">
        <v>27</v>
      </c>
      <c r="C24" s="101" t="s">
        <v>140</v>
      </c>
      <c r="D24" s="101" t="s">
        <v>143</v>
      </c>
      <c r="E24" s="102"/>
      <c r="F24" s="127">
        <v>14518</v>
      </c>
      <c r="G24" s="63"/>
      <c r="H24" s="63"/>
      <c r="I24" s="125" t="s">
        <v>146</v>
      </c>
      <c r="J24" s="101" t="s">
        <v>147</v>
      </c>
    </row>
    <row r="25" spans="1:21" ht="63" customHeight="1" thickBot="1" x14ac:dyDescent="0.35">
      <c r="A25" s="324"/>
      <c r="B25" s="25" t="s">
        <v>27</v>
      </c>
      <c r="C25" s="95"/>
      <c r="D25" s="95"/>
      <c r="E25" s="96"/>
      <c r="F25" s="124"/>
      <c r="G25" s="53"/>
      <c r="H25" s="53"/>
      <c r="I25" s="123"/>
      <c r="J25" s="95"/>
    </row>
    <row r="26" spans="1:21" ht="63" customHeight="1" thickBot="1" x14ac:dyDescent="0.35">
      <c r="A26" s="324"/>
      <c r="B26" s="25" t="s">
        <v>27</v>
      </c>
      <c r="C26" s="95"/>
      <c r="D26" s="95"/>
      <c r="E26" s="96"/>
      <c r="F26" s="124"/>
      <c r="G26" s="53"/>
      <c r="H26" s="53"/>
      <c r="I26" s="123"/>
      <c r="J26" s="95"/>
    </row>
    <row r="27" spans="1:21" ht="63" customHeight="1" thickBot="1" x14ac:dyDescent="0.35">
      <c r="A27" s="324"/>
      <c r="B27" s="25" t="s">
        <v>27</v>
      </c>
      <c r="C27" s="95"/>
      <c r="D27" s="95"/>
      <c r="E27" s="96"/>
      <c r="F27" s="124"/>
      <c r="G27" s="53"/>
      <c r="H27" s="53"/>
      <c r="I27" s="123"/>
      <c r="J27" s="95"/>
    </row>
    <row r="28" spans="1:21" ht="63" customHeight="1" thickBot="1" x14ac:dyDescent="0.35">
      <c r="A28" s="325"/>
      <c r="B28" s="65" t="s">
        <v>27</v>
      </c>
      <c r="C28" s="113"/>
      <c r="D28" s="113"/>
      <c r="E28" s="114"/>
      <c r="F28" s="129"/>
      <c r="G28" s="66"/>
      <c r="H28" s="66"/>
      <c r="I28" s="130"/>
      <c r="J28" s="113"/>
    </row>
    <row r="29" spans="1:21" ht="33" customHeight="1" x14ac:dyDescent="0.3"/>
    <row r="30" spans="1:21" s="22" customFormat="1" ht="32.25" customHeight="1" x14ac:dyDescent="0.45">
      <c r="A30"/>
      <c r="B30" s="20" t="s">
        <v>31</v>
      </c>
      <c r="C30" s="20"/>
      <c r="D30" s="20"/>
      <c r="E30" s="20"/>
      <c r="F30" s="20"/>
      <c r="G30" s="20"/>
      <c r="H30" s="20"/>
      <c r="I30" s="20"/>
      <c r="J30" s="20"/>
      <c r="K30" s="20"/>
      <c r="L30" s="20"/>
      <c r="M30" s="20"/>
      <c r="N30" s="20"/>
      <c r="O30" s="20"/>
      <c r="P30" s="20"/>
      <c r="Q30" s="20"/>
      <c r="R30" s="20"/>
      <c r="S30" s="20"/>
      <c r="T30" s="20"/>
      <c r="U30" s="20"/>
    </row>
    <row r="31" spans="1:21" s="22" customFormat="1" ht="32.25" customHeight="1" x14ac:dyDescent="0.45">
      <c r="A31"/>
      <c r="B31" s="266" t="s">
        <v>66</v>
      </c>
      <c r="C31" s="266"/>
      <c r="D31" s="266"/>
      <c r="E31" s="266"/>
      <c r="F31" s="266"/>
      <c r="G31" s="266"/>
      <c r="H31" s="266"/>
      <c r="I31" s="266"/>
      <c r="J31" s="266"/>
      <c r="K31" s="20"/>
      <c r="L31" s="20"/>
      <c r="M31" s="20"/>
      <c r="N31" s="20"/>
      <c r="O31" s="20"/>
      <c r="P31" s="20"/>
      <c r="Q31" s="20"/>
      <c r="R31" s="20"/>
      <c r="S31" s="20"/>
      <c r="T31" s="20"/>
      <c r="U31" s="20"/>
    </row>
    <row r="32" spans="1:21" s="22" customFormat="1" ht="40.5" customHeight="1" x14ac:dyDescent="0.45">
      <c r="A32"/>
      <c r="B32" s="266" t="s">
        <v>32</v>
      </c>
      <c r="C32" s="266"/>
      <c r="D32" s="266"/>
      <c r="E32" s="266"/>
      <c r="F32" s="266"/>
      <c r="G32" s="266"/>
      <c r="H32" s="266"/>
      <c r="I32" s="266"/>
      <c r="J32" s="266"/>
      <c r="K32" s="20"/>
      <c r="L32" s="20"/>
      <c r="M32" s="20"/>
      <c r="N32" s="20"/>
      <c r="O32" s="20"/>
      <c r="P32" s="20"/>
      <c r="Q32" s="20"/>
      <c r="R32" s="20"/>
      <c r="S32" s="20"/>
      <c r="T32" s="20"/>
      <c r="U32" s="20"/>
    </row>
    <row r="36" ht="20.25" customHeight="1" x14ac:dyDescent="0.3"/>
  </sheetData>
  <mergeCells count="8">
    <mergeCell ref="A9:A13"/>
    <mergeCell ref="A14:A28"/>
    <mergeCell ref="B31:J31"/>
    <mergeCell ref="B32:J32"/>
    <mergeCell ref="B1:I1"/>
    <mergeCell ref="B2:I2"/>
    <mergeCell ref="B3:I3"/>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Pricing Schedule A1</vt:lpstr>
      <vt:lpstr>Pricing Schedule A2</vt:lpstr>
      <vt:lpstr>Pricing Schedule B</vt:lpstr>
      <vt:lpstr>Additional Accessories</vt:lpstr>
      <vt:lpstr>Pricing Schedule C1</vt:lpstr>
      <vt:lpstr>Pricing Schedule C2</vt:lpstr>
      <vt:lpstr>'Pricing Schedule A1'!Print_Area</vt:lpstr>
      <vt:lpstr>'Pricing Schedule A2'!Print_Area</vt:lpstr>
      <vt:lpstr>'Pricing Schedule B'!Print_Area</vt:lpstr>
      <vt:lpstr>'Additional Accessories'!Print_Titles</vt:lpstr>
      <vt:lpstr>'Pricing Schedule A1'!Print_Titles</vt:lpstr>
      <vt:lpstr>'Pricing Schedule A2'!Print_Titles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Pearson, Alicia</cp:lastModifiedBy>
  <cp:lastPrinted>2021-08-16T14:41:22Z</cp:lastPrinted>
  <dcterms:created xsi:type="dcterms:W3CDTF">2012-10-04T15:40:22Z</dcterms:created>
  <dcterms:modified xsi:type="dcterms:W3CDTF">2023-03-03T14:01:56Z</dcterms:modified>
</cp:coreProperties>
</file>