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US979489\Documents\"/>
    </mc:Choice>
  </mc:AlternateContent>
  <workbookProtection workbookAlgorithmName="SHA-512" workbookHashValue="AdbJZgAPCrONS2u9uM6ZroD+r6wdTVp2nrFXKaDELdQj4eijYHWyric5IPNzK2l+FfpOvVJcJ+ZD8W5BV+XpGA==" workbookSaltValue="MrhHa0FJIaKF96mGREKEQw==" workbookSpinCount="100000" lockStructure="1"/>
  <bookViews>
    <workbookView xWindow="0" yWindow="0" windowWidth="19620" windowHeight="6345" tabRatio="911"/>
  </bookViews>
  <sheets>
    <sheet name="Pricing Schedule A1" sheetId="12" r:id="rId1"/>
    <sheet name="Pricing Schedule A2" sheetId="14" r:id="rId2"/>
    <sheet name="Pricing Schedule B" sheetId="1" r:id="rId3"/>
    <sheet name="Pricing Schedule C1" sheetId="13" r:id="rId4"/>
    <sheet name="Pricing Schedule C2" sheetId="15" r:id="rId5"/>
  </sheets>
  <definedNames>
    <definedName name="_xlnm.Print_Area" localSheetId="0">'Pricing Schedule A1'!$A$1:$Y$36</definedName>
    <definedName name="_xlnm.Print_Area" localSheetId="1">'Pricing Schedule A2'!$A$1:$P$91</definedName>
    <definedName name="_xlnm.Print_Area" localSheetId="2">'Pricing Schedule B'!$A$1:$G$97</definedName>
    <definedName name="_xlnm.Print_Titles" localSheetId="0">'Pricing Schedule A1'!$C:$E,'Pricing Schedule A1'!$9:$11</definedName>
    <definedName name="_xlnm.Print_Titles" localSheetId="1">'Pricing Schedule A2'!$B:$D,'Pricing Schedule A2'!$9:$11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9" i="14" l="1"/>
  <c r="N78" i="14" l="1"/>
  <c r="N73" i="14"/>
  <c r="N72" i="14"/>
  <c r="R20" i="12" l="1"/>
  <c r="P20" i="12"/>
  <c r="L20" i="12"/>
  <c r="M20" i="12" s="1"/>
  <c r="K20" i="12"/>
  <c r="P19" i="12"/>
  <c r="T19" i="12" s="1"/>
  <c r="L19" i="12"/>
  <c r="M19" i="12" s="1"/>
  <c r="K19" i="12"/>
  <c r="M51" i="14"/>
  <c r="K51" i="14"/>
  <c r="M50" i="14"/>
  <c r="K50" i="14"/>
  <c r="O50" i="14" s="1"/>
  <c r="M49" i="14"/>
  <c r="K49" i="14"/>
  <c r="M48" i="14"/>
  <c r="K48" i="14"/>
  <c r="M47" i="14"/>
  <c r="K47" i="14"/>
  <c r="K46" i="14"/>
  <c r="O46" i="14" s="1"/>
  <c r="K45" i="14"/>
  <c r="O45" i="14" s="1"/>
  <c r="K44" i="14"/>
  <c r="O44" i="14" s="1"/>
  <c r="K43" i="14"/>
  <c r="O43" i="14" s="1"/>
  <c r="K42" i="14"/>
  <c r="O42" i="14" s="1"/>
  <c r="T20" i="12" l="1"/>
  <c r="V20" i="12" s="1"/>
  <c r="V19" i="12"/>
  <c r="W19" i="12"/>
  <c r="X19" i="12" s="1"/>
  <c r="O49" i="14"/>
  <c r="O48" i="14"/>
  <c r="O51" i="14"/>
  <c r="O47" i="14"/>
  <c r="R12" i="12"/>
  <c r="P12" i="12"/>
  <c r="L12" i="12"/>
  <c r="M12" i="12" s="1"/>
  <c r="K12" i="12"/>
  <c r="W20" i="12" l="1"/>
  <c r="X20" i="12" s="1"/>
  <c r="T12" i="12"/>
  <c r="V12" i="12" s="1"/>
  <c r="L26" i="12"/>
  <c r="M26" i="12" s="1"/>
  <c r="K26" i="12"/>
  <c r="L25" i="12"/>
  <c r="M25" i="12" s="1"/>
  <c r="K25" i="12"/>
  <c r="L24" i="12"/>
  <c r="M24" i="12" s="1"/>
  <c r="K24" i="12"/>
  <c r="L23" i="12"/>
  <c r="M23" i="12" s="1"/>
  <c r="K23" i="12"/>
  <c r="L22" i="12"/>
  <c r="M22" i="12" s="1"/>
  <c r="K22" i="12"/>
  <c r="L21" i="12"/>
  <c r="M21" i="12" s="1"/>
  <c r="K21" i="12"/>
  <c r="L18" i="12"/>
  <c r="M18" i="12" s="1"/>
  <c r="K18" i="12"/>
  <c r="L17" i="12"/>
  <c r="M17" i="12" s="1"/>
  <c r="K17" i="12"/>
  <c r="L16" i="12"/>
  <c r="M16" i="12" s="1"/>
  <c r="K16" i="12"/>
  <c r="L15" i="12"/>
  <c r="M15" i="12" s="1"/>
  <c r="K15" i="12"/>
  <c r="L14" i="12"/>
  <c r="M14" i="12" s="1"/>
  <c r="K14" i="12"/>
  <c r="L13" i="12"/>
  <c r="M13" i="12" s="1"/>
  <c r="K13" i="12"/>
  <c r="W12" i="12" l="1"/>
  <c r="X12" i="12" s="1"/>
  <c r="M27" i="12"/>
  <c r="M79" i="14"/>
  <c r="K79" i="14"/>
  <c r="M78" i="14"/>
  <c r="K78" i="14"/>
  <c r="M77" i="14"/>
  <c r="K77" i="14"/>
  <c r="M80" i="14"/>
  <c r="K80" i="14"/>
  <c r="K73" i="14"/>
  <c r="O73" i="14" s="1"/>
  <c r="K72" i="14"/>
  <c r="O72" i="14" s="1"/>
  <c r="K74" i="14"/>
  <c r="O74" i="14" s="1"/>
  <c r="K75" i="14"/>
  <c r="O75" i="14" s="1"/>
  <c r="M69" i="14"/>
  <c r="K69" i="14"/>
  <c r="M68" i="14"/>
  <c r="K68" i="14"/>
  <c r="M67" i="14"/>
  <c r="K67" i="14"/>
  <c r="M70" i="14"/>
  <c r="K70" i="14"/>
  <c r="K63" i="14"/>
  <c r="O63" i="14" s="1"/>
  <c r="K62" i="14"/>
  <c r="O62" i="14" s="1"/>
  <c r="K64" i="14"/>
  <c r="O64" i="14" s="1"/>
  <c r="K65" i="14"/>
  <c r="O65" i="14" s="1"/>
  <c r="M59" i="14"/>
  <c r="K59" i="14"/>
  <c r="M58" i="14"/>
  <c r="K58" i="14"/>
  <c r="M60" i="14"/>
  <c r="K60" i="14"/>
  <c r="M57" i="14"/>
  <c r="K57" i="14"/>
  <c r="K53" i="14"/>
  <c r="O53" i="14" s="1"/>
  <c r="K52" i="14"/>
  <c r="O52" i="14" s="1"/>
  <c r="K54" i="14"/>
  <c r="O54" i="14" s="1"/>
  <c r="K55" i="14"/>
  <c r="O55" i="14" s="1"/>
  <c r="M39" i="14"/>
  <c r="K39" i="14"/>
  <c r="M38" i="14"/>
  <c r="K38" i="14"/>
  <c r="M37" i="14"/>
  <c r="K37" i="14"/>
  <c r="M40" i="14"/>
  <c r="K40" i="14"/>
  <c r="K33" i="14"/>
  <c r="O33" i="14" s="1"/>
  <c r="K34" i="14"/>
  <c r="O34" i="14" s="1"/>
  <c r="K32" i="14"/>
  <c r="O32" i="14" s="1"/>
  <c r="K35" i="14"/>
  <c r="O35" i="14" s="1"/>
  <c r="M28" i="14"/>
  <c r="K28" i="14"/>
  <c r="M29" i="14"/>
  <c r="K29" i="14"/>
  <c r="M27" i="14"/>
  <c r="K27" i="14"/>
  <c r="M30" i="14"/>
  <c r="K30" i="14"/>
  <c r="K23" i="14"/>
  <c r="O23" i="14" s="1"/>
  <c r="K24" i="14"/>
  <c r="O24" i="14" s="1"/>
  <c r="K22" i="14"/>
  <c r="O22" i="14" s="1"/>
  <c r="K25" i="14"/>
  <c r="O25" i="14" s="1"/>
  <c r="M17" i="14"/>
  <c r="K17" i="14"/>
  <c r="M19" i="14"/>
  <c r="K19" i="14"/>
  <c r="M18" i="14"/>
  <c r="K18" i="14"/>
  <c r="M20" i="14"/>
  <c r="K20" i="14"/>
  <c r="K13" i="14"/>
  <c r="O13" i="14" s="1"/>
  <c r="K12" i="14"/>
  <c r="O12" i="14" s="1"/>
  <c r="K14" i="14"/>
  <c r="O14" i="14" s="1"/>
  <c r="K15" i="14"/>
  <c r="O15" i="14" s="1"/>
  <c r="M81" i="14"/>
  <c r="K81" i="14"/>
  <c r="K76" i="14"/>
  <c r="O76" i="14" s="1"/>
  <c r="M71" i="14"/>
  <c r="K71" i="14"/>
  <c r="K66" i="14"/>
  <c r="O66" i="14" s="1"/>
  <c r="M61" i="14"/>
  <c r="K61" i="14"/>
  <c r="K56" i="14"/>
  <c r="O56" i="14" s="1"/>
  <c r="M41" i="14"/>
  <c r="K41" i="14"/>
  <c r="K36" i="14"/>
  <c r="O36" i="14" s="1"/>
  <c r="M31" i="14"/>
  <c r="K31" i="14"/>
  <c r="K26" i="14"/>
  <c r="O26" i="14" s="1"/>
  <c r="M21" i="14"/>
  <c r="K21" i="14"/>
  <c r="K16" i="14"/>
  <c r="O16" i="14" s="1"/>
  <c r="O31" i="14" l="1"/>
  <c r="O61" i="14"/>
  <c r="O30" i="14"/>
  <c r="O38" i="14"/>
  <c r="O57" i="14"/>
  <c r="O68" i="14"/>
  <c r="O41" i="14"/>
  <c r="O21" i="14"/>
  <c r="O80" i="14"/>
  <c r="O27" i="14"/>
  <c r="O39" i="14"/>
  <c r="O60" i="14"/>
  <c r="O69" i="14"/>
  <c r="O40" i="14"/>
  <c r="O58" i="14"/>
  <c r="O70" i="14"/>
  <c r="O78" i="14"/>
  <c r="O77" i="14"/>
  <c r="O71" i="14"/>
  <c r="O20" i="14"/>
  <c r="O29" i="14"/>
  <c r="O81" i="14"/>
  <c r="O28" i="14"/>
  <c r="O37" i="14"/>
  <c r="O59" i="14"/>
  <c r="O67" i="14"/>
  <c r="O79" i="14"/>
  <c r="O17" i="14"/>
  <c r="O18" i="14"/>
  <c r="O19" i="14"/>
  <c r="R26" i="12"/>
  <c r="R24" i="12"/>
  <c r="R22" i="12"/>
  <c r="R18" i="12"/>
  <c r="R16" i="12"/>
  <c r="R14" i="12"/>
  <c r="P26" i="12"/>
  <c r="P25" i="12"/>
  <c r="T25" i="12" s="1"/>
  <c r="P24" i="12"/>
  <c r="P23" i="12"/>
  <c r="T23" i="12" s="1"/>
  <c r="P22" i="12"/>
  <c r="P21" i="12"/>
  <c r="T21" i="12" s="1"/>
  <c r="P18" i="12"/>
  <c r="P17" i="12"/>
  <c r="T17" i="12" s="1"/>
  <c r="P16" i="12"/>
  <c r="P15" i="12"/>
  <c r="T15" i="12" s="1"/>
  <c r="P13" i="12"/>
  <c r="P14" i="12"/>
  <c r="T22" i="12" l="1"/>
  <c r="V22" i="12" s="1"/>
  <c r="T16" i="12"/>
  <c r="V16" i="12" s="1"/>
  <c r="T26" i="12"/>
  <c r="W26" i="12" s="1"/>
  <c r="X26" i="12" s="1"/>
  <c r="T18" i="12"/>
  <c r="W18" i="12" s="1"/>
  <c r="X18" i="12" s="1"/>
  <c r="T14" i="12"/>
  <c r="V14" i="12" s="1"/>
  <c r="W17" i="12"/>
  <c r="X17" i="12" s="1"/>
  <c r="V17" i="12"/>
  <c r="W25" i="12"/>
  <c r="X25" i="12" s="1"/>
  <c r="V25" i="12"/>
  <c r="W21" i="12"/>
  <c r="X21" i="12" s="1"/>
  <c r="V21" i="12"/>
  <c r="V15" i="12"/>
  <c r="W15" i="12"/>
  <c r="X15" i="12" s="1"/>
  <c r="W23" i="12"/>
  <c r="X23" i="12" s="1"/>
  <c r="V23" i="12"/>
  <c r="T13" i="12"/>
  <c r="T24" i="12"/>
  <c r="W22" i="12" l="1"/>
  <c r="X22" i="12" s="1"/>
  <c r="W16" i="12"/>
  <c r="X16" i="12" s="1"/>
  <c r="V26" i="12"/>
  <c r="V18" i="12"/>
  <c r="W14" i="12"/>
  <c r="X14" i="12" s="1"/>
  <c r="W24" i="12"/>
  <c r="X24" i="12" s="1"/>
  <c r="V24" i="12"/>
  <c r="W13" i="12"/>
  <c r="X13" i="12" s="1"/>
  <c r="V13" i="12"/>
  <c r="X27" i="12" l="1"/>
</calcChain>
</file>

<file path=xl/sharedStrings.xml><?xml version="1.0" encoding="utf-8"?>
<sst xmlns="http://schemas.openxmlformats.org/spreadsheetml/2006/main" count="385" uniqueCount="174">
  <si>
    <t>HOLE-PUNCH UPGRADE PRICING</t>
  </si>
  <si>
    <t>ALLOTMENT OF STAPLES TO BE INCLUDED</t>
  </si>
  <si>
    <t>PER UNIT - SEGMENT 3 Monochrome Units</t>
  </si>
  <si>
    <t>PER UNIT - SEGMENT 3 Color Units</t>
  </si>
  <si>
    <t>ANALOG FAX BOARD UPGRADE PRICING</t>
  </si>
  <si>
    <t>PER UNIT - SEGMENT 2 Monochrome Units</t>
  </si>
  <si>
    <t>PER UNIT - SEGMENT 2 Color Units</t>
  </si>
  <si>
    <t>PER UNIT - SEGMENT 5 Monochrome Units</t>
  </si>
  <si>
    <t>2C</t>
  </si>
  <si>
    <t>MOVING COPIER/MFDS</t>
  </si>
  <si>
    <t>3C</t>
  </si>
  <si>
    <t>PER UNIT - SEGMENT 5 Color Units</t>
  </si>
  <si>
    <t>SADDLE-STITCH UPGRADE PRICING</t>
  </si>
  <si>
    <t>Copier/MFD Segment</t>
  </si>
  <si>
    <t>Cost, if any, for moving a Copier/MFD within in the same building.</t>
  </si>
  <si>
    <t>Cost, if any, for moving a Copier/MFD from one building to another.</t>
  </si>
  <si>
    <t>5C</t>
  </si>
  <si>
    <t>1C</t>
  </si>
  <si>
    <t>6C</t>
  </si>
  <si>
    <t>Total Estimated Count of Copier/MFDs to be Installed During Five-Year Contract Term</t>
  </si>
  <si>
    <t>Copier/MFD Brand Name</t>
  </si>
  <si>
    <t xml:space="preserve">2. The above proposed costs apply to each unit added during the Contract period. </t>
  </si>
  <si>
    <t>PRICING SCHEDULE B</t>
  </si>
  <si>
    <t>NETWORK PRINTERS, WIDE-FORMAT PRINTERS, DIGITAL DUPLICATORS &amp; SCANNERS</t>
  </si>
  <si>
    <t>Equipment Type</t>
  </si>
  <si>
    <t>Wide-Format Printer (Monochrome)</t>
  </si>
  <si>
    <t>Wide-Format Printer (Color)</t>
  </si>
  <si>
    <t>Digital Duplicator</t>
  </si>
  <si>
    <t>Mid-Volume Scanner</t>
  </si>
  <si>
    <t>High-Volume Scanner</t>
  </si>
  <si>
    <t>Device Brand Name</t>
  </si>
  <si>
    <t>Device Model Number</t>
  </si>
  <si>
    <t>Low-Volume Scanner</t>
  </si>
  <si>
    <t>Low-Volume Network Printer (Monochrome)</t>
  </si>
  <si>
    <t>Low-Volume Network Printer (Color)</t>
  </si>
  <si>
    <t>Mid-Volume Network Printer (Monochrome)</t>
  </si>
  <si>
    <t>Mid-Volume Network Printer (Color)</t>
  </si>
  <si>
    <t>High-Volume Network Printer (Monochrome)</t>
  </si>
  <si>
    <t>High-Volume Network Printer (Color)</t>
  </si>
  <si>
    <t>Notes:</t>
  </si>
  <si>
    <t>2. Any model proposed on this Pricing Schedule that is discontinued by the Print Output Device Vendor during the term of the Contract shall be substituted with a Device of equivalent or superior specifications at the same hardware and service pricing set forth on this Schedule.</t>
  </si>
  <si>
    <t>Guaranteed Copier/MFD Monochrome Monthly Volume Included in Five-Year Monthly All-Inclusive Rental Program</t>
  </si>
  <si>
    <t>Guaranteed Copier/MFD Color Monthly Volume Included in Five-Year Monthly All-Inclusive Rental Program</t>
  </si>
  <si>
    <t>Purchase Pricing</t>
  </si>
  <si>
    <t>Base Copier/MFD Model Number</t>
  </si>
  <si>
    <t>Service Program Details</t>
  </si>
  <si>
    <t>PRICING SCHEDULE A2</t>
  </si>
  <si>
    <t>PRICING SCHEDULE A1</t>
  </si>
  <si>
    <t>PRICING SCHEDULE C1</t>
  </si>
  <si>
    <t>PRICING SCHEDULE C2</t>
  </si>
  <si>
    <t>Staples over the term of the contract are included in Pricing Schedule A1 and A2</t>
  </si>
  <si>
    <t>THE TOTAL NUMBER OF STAPLES INCLUDED IN YOUR FIRM'S PRICING SCHEDULE A1/A2 SERVICE &amp; SUPPLY PRICING IS AS FOLLOWS:</t>
  </si>
  <si>
    <t>Monthly Rental Equipment Costs</t>
  </si>
  <si>
    <t>Total Per-Unit Monthly All-Inclusive Rental Program Cost</t>
  </si>
  <si>
    <t>Per-Impression Service &amp; Supply Charges</t>
  </si>
  <si>
    <t>All-Inclusive Rental Program Guaranteed Volumes and Service/Supply Costs</t>
  </si>
  <si>
    <t>Copier/MFD Models</t>
  </si>
  <si>
    <t>Net Blended Per-Page Cost For All-Inclusive Rental Program (Automatically Calculated For Vendor Pricing Comparison Purposes Only)</t>
  </si>
  <si>
    <t>Net 60-Month Per-Unit Total Cost of Usage (TCU) For All-Inclusive Rental Program (Automatically Calculated For Vendor Pricing Comparison Purposes Only)</t>
  </si>
  <si>
    <t>Net Fleet-Wide 60-Month Total Cost of Usage (TCU) For All Copier/MFDs In Each Segment To Be Placed Under the All-Inclusive Rental Program (Automatically Calculated For Vendor Pricing Comparison Purposes Only)</t>
  </si>
  <si>
    <t>Net Blended Per-Page Cost Under Purchase Program Including Equipment, Service &amp; Supplies (Automatically Calculated For Vendor Pricing Comparison Purposes Only)</t>
  </si>
  <si>
    <t>Net 60-Month Per-Unit Total Cost of Usage (TCU) For Purchase Program Including Equipment, Service &amp; Supplies (Automatically Calculated For Vendor Pricing Comparison Purposes Only)</t>
  </si>
  <si>
    <t>Net Fleet-Wide 60-Month Total Cost of Usage (TCU) For All Copier/MFDs In Each Segment To Be Placed Under the Purchase Program Including Equipment, Service &amp; Supplies (Automatically Calculated For Vendor Pricing Comparison Purposes Only)</t>
  </si>
  <si>
    <t>Total Purchase TCU For Vendor (All Segments):</t>
  </si>
  <si>
    <t>Purchase Program</t>
  </si>
  <si>
    <t>STATE Purchase Program Price Comparisons</t>
  </si>
  <si>
    <t>STATE Rental Program Price Comparisons</t>
  </si>
  <si>
    <t>VENDOR NAME:</t>
  </si>
  <si>
    <t>Total Rental TCU For Vendor (All Segments):</t>
  </si>
  <si>
    <t>System Purchase Cost Per Unit As Specified in Section III.2 of the RFP (Equal To Lease Cost Basis Amount for the State's separate leasing program)</t>
  </si>
  <si>
    <t>Copier/MFD Input/Output Accessories Added to Base Model Included To Meet or Exceed the RFP's Section III.2 Specifications</t>
  </si>
  <si>
    <t>Monthly Per-Unit Equipment Rental Cost; Equipment To Be Specified As Per Section III.2 of RFP</t>
  </si>
  <si>
    <t>service/supply pricing based on the estimated volumes for Copier/MFDs as set forth in Section III.2.</t>
  </si>
  <si>
    <t>System Purchase Cost Per Unit As Specified in Section III.2 of RFP (Equal To Lease Cost Basis Amount for the State's separate leasing program)</t>
  </si>
  <si>
    <t>1. The Administrative Fees required under the RFP are to be factored in to all pricing listed on this Pricing Schedule.</t>
  </si>
  <si>
    <t>Monochrome Per-Impression Service/Supply Price (no guaranteed/minimum volumes). Pricing shall also be applicable to all legacy devices of each Equipment Type.</t>
  </si>
  <si>
    <t>Color Per-Impression Service/Supply Price (no guaranteed/minimum volumes). Pricing shall also be applicable to all legacy devices of each Equipment Type.</t>
  </si>
  <si>
    <t>Annual Service/Supply Contract Price. Pricing shall also be applicable to all legacy devices of each Equipment Type.</t>
  </si>
  <si>
    <t>Accessories Included To Meet or Exceed the RFP's Section III.2 Specifications</t>
  </si>
  <si>
    <t>Monthly Monochrome Service/Supply Charge Including Guaranteed Volume (Automatically Calculated)</t>
  </si>
  <si>
    <t>Monthly Color Service/Supply Charge Including Guaranteed Volume (Automatically Calculated)</t>
  </si>
  <si>
    <t>Total Monthly Per-Unit All-Inclusive Rental Cost (Including Volume Minimums As Indicated In Columns P and R and Equipment As Specified In Section III.2 of RFP; Automatically Calculated)</t>
  </si>
  <si>
    <t>Total Monthly Per-Unit All-Inclusive Rental Cost (Including Volume Minimums As Indicated In Columns J and L and Equipment As Specified In Section III.2 of RFP; Automatically Calculated)</t>
  </si>
  <si>
    <t>Brand ABC</t>
  </si>
  <si>
    <t>DEF 1111</t>
  </si>
  <si>
    <t>GH Finisher; IJ Paper-Feeding Module; KL Document Feeder</t>
  </si>
  <si>
    <t>&lt;COLOR DEVICE EXAMPLE ONLY TO SHOW FORMULA CALCULATIONS&gt;</t>
  </si>
  <si>
    <t>PROVIDE THE COSTS, IF ANY, TO MOVE A SEGMENT 1 THROUGH 5 COPIER/MFD AS APPLICABLE BELOW. THESE CHARGES SHALL NOT APPLY DURING THE INITIAL INSTALLATION OF DEVICES OR THE LOAD-BALANCING OF COPIER/MFDS IN THE MONTH OF JANUARY DURING ANY RESULTING UGU AGREEMENT.  MOVING COPIER/MFDS WILL NOT RESET THE UGU AGREEMENT TERMINATION DATE.</t>
  </si>
  <si>
    <t>ARE YOU BIDDING CATEGORY 2 (YES/NO)</t>
  </si>
  <si>
    <t>ARE YOU BIDDING CATEGORY 1? (YES/NO)</t>
  </si>
  <si>
    <t>ARE YOU BIDDING CATEGORY 3? (YES/NO)</t>
  </si>
  <si>
    <t>ARE YOU BIDDING CATEGORY 4? (YES/NO)</t>
  </si>
  <si>
    <t>ARE YOU BIDDING CATEGORY 5? (YES/NO)</t>
  </si>
  <si>
    <t>CATEGORIES 2 - 5 PRIMARY MODEL LISTING, ACCESSORIES &amp; SYSTEM PURCHASE PRICING</t>
  </si>
  <si>
    <t>CATEGORIES 2 - 5 FULL PRODUCT LINE MODEL LISTING WITH ACCESSORIES &amp; SYSTEM PURCHASE PRICING</t>
  </si>
  <si>
    <t>Product Category</t>
  </si>
  <si>
    <t>PER UNIT - SEGMENT 4A Monochrome Units</t>
  </si>
  <si>
    <t>PER UNIT - SEGMENT 4A Color Units</t>
  </si>
  <si>
    <t>PER UNIT - SEGMENT 4B Color Units</t>
  </si>
  <si>
    <t>PER UNIT - SEGMENT 4B Monochrome Units</t>
  </si>
  <si>
    <t>4A</t>
  </si>
  <si>
    <t>4AC</t>
  </si>
  <si>
    <t>4B</t>
  </si>
  <si>
    <t>4BC</t>
  </si>
  <si>
    <t>7. All Administrative and Service Fees required under the RFP are to be factored in to all pricing listed on this Pricing Schedule.</t>
  </si>
  <si>
    <t>8. Any model proposed on this Pricing Schedule that is discontinued by the Print Output Device Vendor during the term of the Contract shall be substituted with a Device of equivalent or superior specifications at the same hardware and service pricing set forth on this Schedule.</t>
  </si>
  <si>
    <t>5. In Column A, the letter "C" designates a color-enabled device.</t>
  </si>
  <si>
    <t>5. Per Section III.10 of the RFP, Copier/MFDs must be installed as "new" or "newly manufactured."</t>
  </si>
  <si>
    <t xml:space="preserve">
MISCELLANEOUS PRICING FORM</t>
  </si>
  <si>
    <t>THE ONE-TIME PER-UNIT FLAT-RATE CHARGES APPLICABLE TO ADDING SADDLE-STITCHING TO SEGMENT 2 THROUGH 5 COPIER/MFDs AT ANY TIME BEFORE OR AFTER DEVICE INSTALLATION ARE AS FOLLOWS:</t>
  </si>
  <si>
    <t>THE ONE-TIME PER-UNIT FLAT-RATE CHARGES APPLICABLE TO ADDING HOLE-PUNCH FINISHING TO SEGMENT 2 AND 3 COPIER/MFDS AT ANY TIME BEFORE OR AFTER DEVICE INSTALLATION ARE AS FOLLOWS:</t>
  </si>
  <si>
    <t>THE ONE-TIME PER-UNIT FLAT-RATE CHARGES APPLICABLE TO ADDING ANALOG FAX BOARDS TO SEGMENT 2 THROUGH 5 COPIER/MFDS AT ANY TIME BEFORE OR AFTER DEVICE INSTALLATION ARE AS FOLLOWS:</t>
  </si>
  <si>
    <t>Rental Program</t>
  </si>
  <si>
    <t>6. The hardware purchase and rental costs proposed on this Pricing Schedule shall include all equipment and accessories required to meet or exceed the product specifications contained in Section III.2 of the RFP.</t>
  </si>
  <si>
    <t>3. No costs, other than paper, shall be applicable to units purchased or rented during the Contract term except those listed on this Pricing Schedule. Included volumes for five-year all-inclusive rental program shall be reconciled monthly with other units in the same Segment placed within the same participating State Agency or Using Governmental Unit.</t>
  </si>
  <si>
    <t>1. This schedule shall be used when adding Copier/MFDs at the inception of and during the Contract term. Copier/MFDs may be purchased or rented as defined in the RFP. Leasing of units is available through the State's separate equipment leasing program.</t>
  </si>
  <si>
    <t>PRICE LIST FOR OTHER OPTIONAL ACCESSORIES FOR PRODUCT CATEGORIES 1 THROUGH 5</t>
  </si>
  <si>
    <t>PRIMARY CATEGORY 1 COPIER/MFD MODELS, INCLUDED ACCESSORIES, SYSTEM PURCHASE &amp; RENTAL PROGRAMS</t>
  </si>
  <si>
    <t>CATEGORY 1 COPIER/MFD FULL PRODUCT LINE MODEL LISTING WITH INCLUDED ACCESSORIES, SYSTEM PURCHASE &amp; RENTAL PROGRAMS</t>
  </si>
  <si>
    <t>Copier Model Bid With Included Accessories</t>
  </si>
  <si>
    <t>Copier/MFD Model Bid With Included Accessories</t>
  </si>
  <si>
    <t>Base Monochrome Service/Supply Per-Impression Charge (Applicable From Copy/Print One Each Month on Purchased/Leased Devices and to Guaranteed/Overage Volumes on All-Inclusive Rental Program)</t>
  </si>
  <si>
    <t>Base Color Service/Supply Per-Impression Charge (Applicable From Copy/Print One Each Month on Purchased/Leased Devices and to Guaranteed/Overage Volumes on All-Inclusive Rental Program)</t>
  </si>
  <si>
    <t>PLEASE ATTACH UNDER YOUR COMPANY'S SECTION VIII.8 RESPONSE A PRICE LIST APPLICABLE TO THE ONE-TIME OUTRIGHT PURCHASE OF ANY OPTIONAL ACCESSORY NOT LISTED ON PRICING SCHEDULE B FOR PRODUCTS PROPOSED IN CATEGORIES 1 THROUGH 5, APPLICABLE AT ANY TIME BEFORE OR AFTER PRODUCT INSTALLATION. THE OPTIONAL ACCESSORY PRICE LIST MAY BE UPDATED ONCE PER ANNUM ON THE ANNIVERSARY DATE OF THE VENDOR CONTRACT WITH THE STATE OF SOUTH CAROLINA.</t>
  </si>
  <si>
    <t>Xerox</t>
  </si>
  <si>
    <t>DRCINST-Carrier Delivery and Install</t>
  </si>
  <si>
    <t>C505X</t>
  </si>
  <si>
    <t>PSCRIPT3-Postscript Kit, INTFIN1- Integrated Finisher</t>
  </si>
  <si>
    <t>OFC-81- Office finisher</t>
  </si>
  <si>
    <t>INTFIN- Integrated Finisher</t>
  </si>
  <si>
    <t>OFC-81- office finisher, OFC-HPKIT- hole punch kit</t>
  </si>
  <si>
    <t>B9100</t>
  </si>
  <si>
    <t>B91MSI-inserter bypass, MSICHUTE-wo feeder, PRSTFIN-PR standard finisher</t>
  </si>
  <si>
    <t>OFC-81- office finisher, HCF3k- Hi cap feeder, OFC-HPKIT- hole punch kit</t>
  </si>
  <si>
    <t>B9110</t>
  </si>
  <si>
    <t>B91MSI- sheet inserter, HCF2T-2 tray hi cap feeder, PRSTFIN- standard finisher, IDMODULE- interfacr decurler module, PUNCHPRO- GBC punch</t>
  </si>
  <si>
    <t>V280</t>
  </si>
  <si>
    <t>PRSTDFIN- standard finisher, ADV2TOHCF- advanced 2 tray, GBCADVPUN- advanced GBC Punch, INTRFMOD- interface decurle module, VINTERPSR- interposer with finisher, VPUNCH- production ready punch 2/3 hole, V280INTEG- integrated controller</t>
  </si>
  <si>
    <t>B605X</t>
  </si>
  <si>
    <t>DRCINST-Deliery/Install, 8WA- 550 Sheet Feeder</t>
  </si>
  <si>
    <t>B615XL</t>
  </si>
  <si>
    <t>DRCINST-Deliery/Install, 8WA- 550 Sheet Feeder, 4XC- Finisher</t>
  </si>
  <si>
    <t>POSCRIPT3-Postscript kit, INFIN1- Integrated Finsiher</t>
  </si>
  <si>
    <t>ofc81- Office Finsiher</t>
  </si>
  <si>
    <t>B9125</t>
  </si>
  <si>
    <t>B91MSI-Manual Sheet Inserter bypass,PRSTFIN, PR Standard Finisher, HCF2T- 2Tray High Capactity Feeder, PUNCHPRO- GBC Adv Punch Pro, IDMODULE- interfact decurler module</t>
  </si>
  <si>
    <t>B9136</t>
  </si>
  <si>
    <t>Versant 4100</t>
  </si>
  <si>
    <t>GBCADVPUN-GBC adv punch pro, PRBKFIN-pr book make ready finisher, VINTERPSR-production ready interposer,VPUNCH-production ready 2/3 punch, V4INXPRO- front end controller</t>
  </si>
  <si>
    <t>n/a</t>
  </si>
  <si>
    <t>unlimited</t>
  </si>
  <si>
    <t>Xerox Corporation</t>
  </si>
  <si>
    <t>YES</t>
  </si>
  <si>
    <t>B7125H2</t>
  </si>
  <si>
    <t>C7120T2</t>
  </si>
  <si>
    <t>B7135H2</t>
  </si>
  <si>
    <t>C7130T2</t>
  </si>
  <si>
    <t>C7125T2</t>
  </si>
  <si>
    <t>B8245H2</t>
  </si>
  <si>
    <t>C8245H2</t>
  </si>
  <si>
    <t>B8270H2</t>
  </si>
  <si>
    <t>C8255H2</t>
  </si>
  <si>
    <t>C8270H2</t>
  </si>
  <si>
    <t>C8230T2</t>
  </si>
  <si>
    <t>C8230H2</t>
  </si>
  <si>
    <t>C8235H2</t>
  </si>
  <si>
    <t>B8255H2</t>
  </si>
  <si>
    <t>PLC9265XLS</t>
  </si>
  <si>
    <t>PLC9275XLS</t>
  </si>
  <si>
    <t>PLC9281XLS</t>
  </si>
  <si>
    <t>BRSTDFIN-Business Ready Finisher with Hole Punch, PS4DMPSRV- postscirpt DMR, DMPCNTRL-controller</t>
  </si>
  <si>
    <t>BRBKFIN- Business Ready Booklet Finisher, INTGFIERY- EFI Controller</t>
  </si>
  <si>
    <t>B415DN</t>
  </si>
  <si>
    <t>C415DN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</si>
</sst>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_(&quot;$&quot;* #,##0.0000_);_(&quot;$&quot;* \(#,##0.0000\);_(&quot;$&quot;* &quot;-&quot;??_);_(@_)"/>
    <numFmt numFmtId="166" formatCode="_(* #,##0_);_(* \(#,##0\);_(* &quot;-&quot;??_);_(@_)"/>
    <numFmt numFmtId="167" formatCode="&quot;$&quot;#,##0.0000"/>
  </numFmts>
  <fonts count="30" x14ac:knownFonts="1">
    <font>
      <sz val="12"/>
      <color theme="1"/>
      <name val="Calibri"/>
      <family val="2"/>
      <scheme val="minor"/>
    </font>
    <font>
      <sz val="8"/>
      <name val="Calibri"/>
      <family val="2"/>
      <scheme val="minor"/>
    </font>
    <font>
      <sz val="12"/>
      <color theme="1"/>
      <name val="Arial"/>
      <family val="2"/>
    </font>
    <font>
      <b/>
      <sz val="12"/>
      <color theme="1"/>
      <name val="Arial"/>
      <family val="2"/>
    </font>
    <font>
      <u/>
      <sz val="12"/>
      <color theme="10"/>
      <name val="Calibri"/>
      <family val="2"/>
      <scheme val="minor"/>
    </font>
    <font>
      <u/>
      <sz val="12"/>
      <color theme="11"/>
      <name val="Calibri"/>
      <family val="2"/>
      <scheme val="minor"/>
    </font>
    <font>
      <sz val="11"/>
      <color theme="1"/>
      <name val="Arial"/>
      <family val="2"/>
    </font>
    <font>
      <b/>
      <sz val="11"/>
      <color theme="1"/>
      <name val="Arial"/>
      <family val="2"/>
    </font>
    <font>
      <sz val="10"/>
      <name val="Verdana"/>
      <family val="2"/>
    </font>
    <font>
      <sz val="12"/>
      <color theme="1"/>
      <name val="Arial"/>
      <family val="2"/>
    </font>
    <font>
      <sz val="11"/>
      <color theme="1"/>
      <name val="Arial"/>
      <family val="2"/>
    </font>
    <font>
      <sz val="12"/>
      <color theme="1"/>
      <name val="Calibri"/>
      <family val="2"/>
      <scheme val="minor"/>
    </font>
    <font>
      <b/>
      <sz val="12"/>
      <color theme="1"/>
      <name val="Times New Roman"/>
      <family val="1"/>
    </font>
    <font>
      <b/>
      <sz val="16"/>
      <color theme="1"/>
      <name val="Arial"/>
      <family val="2"/>
    </font>
    <font>
      <b/>
      <sz val="16"/>
      <color theme="1"/>
      <name val="Times New Roman"/>
      <family val="1"/>
    </font>
    <font>
      <b/>
      <sz val="12"/>
      <name val="Times New Roman"/>
      <family val="1"/>
    </font>
    <font>
      <b/>
      <sz val="12"/>
      <name val="Comic Sans MS"/>
      <family val="4"/>
    </font>
    <font>
      <sz val="12"/>
      <name val="Comic Sans MS"/>
      <family val="4"/>
    </font>
    <font>
      <b/>
      <sz val="12"/>
      <color rgb="FF006600"/>
      <name val="Times New Roman"/>
      <family val="1"/>
    </font>
    <font>
      <b/>
      <sz val="12"/>
      <color rgb="FF006600"/>
      <name val="Arial"/>
      <family val="2"/>
    </font>
    <font>
      <sz val="12"/>
      <name val="Arial"/>
      <family val="2"/>
    </font>
    <font>
      <sz val="18"/>
      <color theme="1"/>
      <name val="Arial"/>
      <family val="2"/>
    </font>
    <font>
      <sz val="18"/>
      <color theme="1"/>
      <name val="Calibri"/>
      <family val="2"/>
      <scheme val="minor"/>
    </font>
    <font>
      <b/>
      <sz val="18"/>
      <color theme="1"/>
      <name val="Times New Roman"/>
      <family val="1"/>
    </font>
    <font>
      <sz val="20"/>
      <color theme="1"/>
      <name val="Arial"/>
      <family val="2"/>
    </font>
    <font>
      <b/>
      <sz val="20"/>
      <color theme="1"/>
      <name val="Arial"/>
      <family val="2"/>
    </font>
    <font>
      <b/>
      <sz val="20"/>
      <color rgb="FF006600"/>
      <name val="Arial"/>
      <family val="2"/>
    </font>
    <font>
      <sz val="20"/>
      <color theme="1"/>
      <name val="Calibri"/>
      <family val="2"/>
      <scheme val="minor"/>
    </font>
    <font>
      <b/>
      <sz val="18"/>
      <color theme="1"/>
      <name val="Arial"/>
      <family val="2"/>
    </font>
    <font>
      <b/>
      <sz val="20"/>
      <color theme="1"/>
      <name val="Times New Roman"/>
      <family val="1"/>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thick">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thick">
        <color auto="1"/>
      </top>
      <bottom style="medium">
        <color auto="1"/>
      </bottom>
      <diagonal/>
    </border>
    <border>
      <left style="medium">
        <color auto="1"/>
      </left>
      <right style="medium">
        <color auto="1"/>
      </right>
      <top style="medium">
        <color auto="1"/>
      </top>
      <bottom style="thick">
        <color auto="1"/>
      </bottom>
      <diagonal/>
    </border>
    <border>
      <left/>
      <right style="medium">
        <color auto="1"/>
      </right>
      <top style="medium">
        <color auto="1"/>
      </top>
      <bottom style="thick">
        <color auto="1"/>
      </bottom>
      <diagonal/>
    </border>
    <border>
      <left style="medium">
        <color auto="1"/>
      </left>
      <right style="medium">
        <color auto="1"/>
      </right>
      <top style="thick">
        <color auto="1"/>
      </top>
      <bottom/>
      <diagonal/>
    </border>
    <border>
      <left/>
      <right style="medium">
        <color auto="1"/>
      </right>
      <top style="thick">
        <color auto="1"/>
      </top>
      <bottom/>
      <diagonal/>
    </border>
    <border>
      <left style="medium">
        <color auto="1"/>
      </left>
      <right style="medium">
        <color auto="1"/>
      </right>
      <top style="thick">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s>
  <cellStyleXfs count="12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8"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1" fillId="0" borderId="0" applyFont="0" applyFill="0" applyBorder="0" applyAlignment="0" applyProtection="0"/>
    <xf numFmtId="43" fontId="11" fillId="0" borderId="0" applyFont="0" applyFill="0" applyBorder="0" applyAlignment="0" applyProtection="0"/>
  </cellStyleXfs>
  <cellXfs count="238">
    <xf numFmtId="0" fontId="0" fillId="0" borderId="0" xfId="0"/>
    <xf numFmtId="0" fontId="2" fillId="0" borderId="5" xfId="0" applyFont="1" applyBorder="1"/>
    <xf numFmtId="0" fontId="2" fillId="0" borderId="7" xfId="0" applyFont="1" applyBorder="1"/>
    <xf numFmtId="0" fontId="2" fillId="0" borderId="0" xfId="0" applyFont="1"/>
    <xf numFmtId="0" fontId="2" fillId="0" borderId="8" xfId="0" applyFont="1" applyBorder="1"/>
    <xf numFmtId="0" fontId="2" fillId="0" borderId="9" xfId="0" applyFont="1" applyBorder="1"/>
    <xf numFmtId="0" fontId="2" fillId="0" borderId="6" xfId="0" applyFont="1" applyBorder="1"/>
    <xf numFmtId="164" fontId="2" fillId="2" borderId="1" xfId="0" applyNumberFormat="1" applyFont="1" applyFill="1" applyBorder="1" applyProtection="1">
      <protection locked="0"/>
    </xf>
    <xf numFmtId="0" fontId="2" fillId="2" borderId="1" xfId="0" applyFont="1" applyFill="1" applyBorder="1" applyProtection="1">
      <protection locked="0"/>
    </xf>
    <xf numFmtId="0" fontId="2" fillId="0" borderId="0" xfId="0" applyFont="1" applyAlignment="1">
      <alignment horizontal="left" wrapText="1"/>
    </xf>
    <xf numFmtId="0" fontId="2" fillId="0" borderId="9" xfId="0" applyFont="1" applyBorder="1" applyAlignment="1">
      <alignment horizontal="left" wrapText="1"/>
    </xf>
    <xf numFmtId="0" fontId="12" fillId="0" borderId="0" xfId="0" applyFont="1" applyAlignment="1">
      <alignment horizontal="center" vertical="center" wrapText="1"/>
    </xf>
    <xf numFmtId="164" fontId="2" fillId="0" borderId="10" xfId="0" applyNumberFormat="1" applyFont="1" applyBorder="1"/>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4" fillId="0" borderId="0" xfId="0" applyFont="1"/>
    <xf numFmtId="0" fontId="12"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15" xfId="0" applyFont="1" applyBorder="1" applyAlignment="1">
      <alignment horizontal="center" vertical="center"/>
    </xf>
    <xf numFmtId="0" fontId="15" fillId="0" borderId="0" xfId="0" applyFont="1" applyAlignment="1">
      <alignment horizontal="left" wrapText="1"/>
    </xf>
    <xf numFmtId="0" fontId="16" fillId="0" borderId="0" xfId="0" applyFont="1"/>
    <xf numFmtId="0" fontId="17" fillId="0" borderId="0" xfId="0" applyFont="1"/>
    <xf numFmtId="0" fontId="14" fillId="0" borderId="0" xfId="0" applyFont="1" applyAlignment="1">
      <alignment horizontal="center"/>
    </xf>
    <xf numFmtId="0" fontId="2" fillId="0" borderId="0" xfId="0" applyFont="1" applyAlignment="1">
      <alignment wrapText="1"/>
    </xf>
    <xf numFmtId="0" fontId="2" fillId="0" borderId="15" xfId="0" applyFont="1" applyBorder="1" applyAlignment="1">
      <alignment horizontal="center" vertical="center" wrapText="1"/>
    </xf>
    <xf numFmtId="0" fontId="0" fillId="0" borderId="0" xfId="0" applyAlignment="1">
      <alignment wrapText="1"/>
    </xf>
    <xf numFmtId="3"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3" fontId="2" fillId="0" borderId="14" xfId="0" applyNumberFormat="1" applyFont="1" applyBorder="1" applyAlignment="1">
      <alignment horizontal="center" vertical="center"/>
    </xf>
    <xf numFmtId="3" fontId="2" fillId="0" borderId="16" xfId="0" applyNumberFormat="1" applyFont="1" applyBorder="1" applyAlignment="1">
      <alignment horizontal="center" vertical="center"/>
    </xf>
    <xf numFmtId="165" fontId="2" fillId="4" borderId="11" xfId="124" applyNumberFormat="1" applyFont="1" applyFill="1" applyBorder="1" applyAlignment="1">
      <alignment horizontal="center" vertical="center"/>
    </xf>
    <xf numFmtId="165" fontId="2" fillId="4" borderId="11" xfId="124" applyNumberFormat="1" applyFont="1" applyFill="1" applyBorder="1" applyAlignment="1">
      <alignment horizontal="right" vertical="center"/>
    </xf>
    <xf numFmtId="3" fontId="2" fillId="0" borderId="15" xfId="0" applyNumberFormat="1" applyFont="1" applyBorder="1" applyAlignment="1">
      <alignment horizontal="center" vertical="center"/>
    </xf>
    <xf numFmtId="3" fontId="2" fillId="0" borderId="18" xfId="0" applyNumberFormat="1" applyFont="1" applyBorder="1" applyAlignment="1">
      <alignment horizontal="center" vertical="center"/>
    </xf>
    <xf numFmtId="3" fontId="2" fillId="4" borderId="11" xfId="0" applyNumberFormat="1" applyFont="1" applyFill="1" applyBorder="1" applyAlignment="1">
      <alignment horizontal="center" vertical="center"/>
    </xf>
    <xf numFmtId="3" fontId="2" fillId="4" borderId="14" xfId="0" applyNumberFormat="1" applyFont="1" applyFill="1" applyBorder="1" applyAlignment="1">
      <alignment horizontal="center" vertical="center"/>
    </xf>
    <xf numFmtId="3" fontId="2" fillId="4" borderId="16" xfId="0" applyNumberFormat="1" applyFont="1" applyFill="1" applyBorder="1" applyAlignment="1">
      <alignment horizontal="center" vertical="center"/>
    </xf>
    <xf numFmtId="165" fontId="2" fillId="4" borderId="19" xfId="124" applyNumberFormat="1" applyFont="1" applyFill="1" applyBorder="1" applyAlignment="1">
      <alignment horizontal="center" vertical="center"/>
    </xf>
    <xf numFmtId="0" fontId="12" fillId="4" borderId="12" xfId="0" applyFont="1" applyFill="1" applyBorder="1" applyAlignment="1">
      <alignment horizontal="center" vertical="center" wrapText="1"/>
    </xf>
    <xf numFmtId="44" fontId="2" fillId="5" borderId="11" xfId="124" applyFont="1" applyFill="1" applyBorder="1" applyAlignment="1">
      <alignment horizontal="right" vertical="center"/>
    </xf>
    <xf numFmtId="0" fontId="18" fillId="5" borderId="12" xfId="0" applyFont="1" applyFill="1" applyBorder="1" applyAlignment="1">
      <alignment horizontal="center" vertical="center" wrapText="1"/>
    </xf>
    <xf numFmtId="165" fontId="19" fillId="5" borderId="11" xfId="124" applyNumberFormat="1" applyFont="1" applyFill="1" applyBorder="1" applyAlignment="1" applyProtection="1">
      <alignment horizontal="right" vertical="center"/>
    </xf>
    <xf numFmtId="44" fontId="19" fillId="5" borderId="11" xfId="124" applyFont="1" applyFill="1" applyBorder="1" applyAlignment="1" applyProtection="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right" vertical="center"/>
    </xf>
    <xf numFmtId="165" fontId="2" fillId="0" borderId="0" xfId="124" applyNumberFormat="1" applyFont="1" applyFill="1" applyBorder="1" applyAlignment="1">
      <alignment horizontal="center" vertical="center"/>
    </xf>
    <xf numFmtId="3" fontId="2" fillId="0" borderId="0" xfId="0" applyNumberFormat="1" applyFont="1" applyAlignment="1">
      <alignment horizontal="center" vertical="center"/>
    </xf>
    <xf numFmtId="44" fontId="2" fillId="0" borderId="0" xfId="124" applyFont="1" applyFill="1" applyBorder="1" applyAlignment="1">
      <alignment horizontal="right" vertical="center"/>
    </xf>
    <xf numFmtId="44" fontId="2" fillId="0" borderId="0" xfId="124" applyFont="1" applyFill="1" applyBorder="1" applyAlignment="1" applyProtection="1">
      <alignment horizontal="right" vertical="center"/>
    </xf>
    <xf numFmtId="167" fontId="2" fillId="4" borderId="11" xfId="0" applyNumberFormat="1" applyFont="1" applyFill="1" applyBorder="1" applyAlignment="1">
      <alignment horizontal="center" vertical="center"/>
    </xf>
    <xf numFmtId="164" fontId="2" fillId="4" borderId="11" xfId="0" applyNumberFormat="1" applyFont="1" applyFill="1" applyBorder="1" applyAlignment="1">
      <alignment horizontal="center" vertical="center"/>
    </xf>
    <xf numFmtId="164" fontId="2" fillId="4" borderId="15" xfId="0" applyNumberFormat="1" applyFont="1" applyFill="1" applyBorder="1" applyAlignment="1">
      <alignment horizontal="center" vertical="center"/>
    </xf>
    <xf numFmtId="3" fontId="2" fillId="4" borderId="18" xfId="0" applyNumberFormat="1" applyFont="1" applyFill="1" applyBorder="1" applyAlignment="1">
      <alignment horizontal="center" vertical="center"/>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2" fillId="0" borderId="20" xfId="0" applyFont="1" applyBorder="1" applyAlignment="1">
      <alignment horizontal="center" vertical="center" wrapText="1"/>
    </xf>
    <xf numFmtId="164" fontId="2" fillId="4" borderId="23" xfId="0" applyNumberFormat="1" applyFont="1" applyFill="1" applyBorder="1" applyAlignment="1">
      <alignment horizontal="center" vertical="center"/>
    </xf>
    <xf numFmtId="0" fontId="2" fillId="0" borderId="21" xfId="0" applyFont="1" applyBorder="1" applyAlignment="1">
      <alignment horizontal="center" vertical="center" wrapText="1"/>
    </xf>
    <xf numFmtId="164" fontId="2" fillId="4" borderId="19" xfId="0" applyNumberFormat="1" applyFont="1" applyFill="1" applyBorder="1" applyAlignment="1">
      <alignment horizontal="center" vertical="center"/>
    </xf>
    <xf numFmtId="167" fontId="2" fillId="4" borderId="23" xfId="0" applyNumberFormat="1" applyFont="1" applyFill="1" applyBorder="1" applyAlignment="1">
      <alignment horizontal="center" vertical="center"/>
    </xf>
    <xf numFmtId="167" fontId="2" fillId="4" borderId="19" xfId="0" applyNumberFormat="1" applyFont="1" applyFill="1" applyBorder="1" applyAlignment="1">
      <alignment horizontal="center" vertical="center"/>
    </xf>
    <xf numFmtId="164" fontId="2" fillId="4" borderId="20" xfId="0" applyNumberFormat="1" applyFont="1" applyFill="1" applyBorder="1" applyAlignment="1">
      <alignment horizontal="center" vertical="center"/>
    </xf>
    <xf numFmtId="164" fontId="2" fillId="4" borderId="21" xfId="0" applyNumberFormat="1" applyFont="1" applyFill="1" applyBorder="1" applyAlignment="1">
      <alignment horizontal="center" vertical="center"/>
    </xf>
    <xf numFmtId="0" fontId="2" fillId="0" borderId="24" xfId="0" applyFont="1" applyBorder="1" applyAlignment="1">
      <alignment horizontal="center" vertical="center" wrapText="1"/>
    </xf>
    <xf numFmtId="164" fontId="2" fillId="4" borderId="24" xfId="0" applyNumberFormat="1" applyFont="1" applyFill="1" applyBorder="1" applyAlignment="1">
      <alignment horizontal="center" vertical="center"/>
    </xf>
    <xf numFmtId="0" fontId="12" fillId="4" borderId="22" xfId="0" applyFont="1" applyFill="1" applyBorder="1" applyAlignment="1">
      <alignment horizontal="center" vertical="center" wrapText="1"/>
    </xf>
    <xf numFmtId="0" fontId="2" fillId="0" borderId="20" xfId="0" applyFont="1" applyBorder="1" applyAlignment="1">
      <alignment horizontal="center" vertical="center"/>
    </xf>
    <xf numFmtId="165" fontId="2" fillId="4" borderId="23" xfId="124" applyNumberFormat="1" applyFont="1" applyFill="1" applyBorder="1" applyAlignment="1">
      <alignment horizontal="center" vertical="center"/>
    </xf>
    <xf numFmtId="3" fontId="2" fillId="0" borderId="23" xfId="0" applyNumberFormat="1" applyFont="1" applyBorder="1" applyAlignment="1">
      <alignment horizontal="center" vertical="center"/>
    </xf>
    <xf numFmtId="44" fontId="2" fillId="5" borderId="23" xfId="124" applyFont="1" applyFill="1" applyBorder="1" applyAlignment="1">
      <alignment horizontal="right" vertical="center"/>
    </xf>
    <xf numFmtId="3" fontId="2" fillId="4" borderId="23" xfId="0" applyNumberFormat="1" applyFont="1" applyFill="1" applyBorder="1" applyAlignment="1">
      <alignment horizontal="center" vertical="center"/>
    </xf>
    <xf numFmtId="165" fontId="2" fillId="4" borderId="23" xfId="124" applyNumberFormat="1" applyFont="1" applyFill="1" applyBorder="1" applyAlignment="1">
      <alignment horizontal="right" vertical="center"/>
    </xf>
    <xf numFmtId="0" fontId="2" fillId="0" borderId="21" xfId="0" applyFont="1" applyBorder="1" applyAlignment="1">
      <alignment horizontal="center" vertical="center"/>
    </xf>
    <xf numFmtId="3" fontId="2" fillId="0" borderId="19" xfId="0" applyNumberFormat="1" applyFont="1" applyBorder="1" applyAlignment="1">
      <alignment horizontal="center" vertical="center"/>
    </xf>
    <xf numFmtId="44" fontId="2" fillId="5" borderId="19" xfId="124" applyFont="1" applyFill="1" applyBorder="1" applyAlignment="1">
      <alignment horizontal="right" vertical="center"/>
    </xf>
    <xf numFmtId="3" fontId="2" fillId="4" borderId="19" xfId="0" applyNumberFormat="1" applyFont="1" applyFill="1" applyBorder="1" applyAlignment="1">
      <alignment horizontal="center" vertical="center"/>
    </xf>
    <xf numFmtId="165" fontId="2" fillId="4" borderId="19" xfId="124" applyNumberFormat="1" applyFont="1" applyFill="1" applyBorder="1" applyAlignment="1">
      <alignment horizontal="right"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3" fontId="2" fillId="0" borderId="20" xfId="0" applyNumberFormat="1" applyFont="1" applyBorder="1" applyAlignment="1">
      <alignment horizontal="center" vertical="center"/>
    </xf>
    <xf numFmtId="3" fontId="2" fillId="0" borderId="21" xfId="0" applyNumberFormat="1" applyFont="1" applyBorder="1" applyAlignment="1">
      <alignment horizontal="center" vertical="center"/>
    </xf>
    <xf numFmtId="3" fontId="2" fillId="4" borderId="20" xfId="0" applyNumberFormat="1" applyFont="1" applyFill="1" applyBorder="1" applyAlignment="1">
      <alignment horizontal="center" vertical="center"/>
    </xf>
    <xf numFmtId="165" fontId="2" fillId="4" borderId="27" xfId="124" applyNumberFormat="1" applyFont="1" applyFill="1" applyBorder="1" applyAlignment="1">
      <alignment horizontal="center" vertical="center"/>
    </xf>
    <xf numFmtId="3" fontId="2" fillId="0" borderId="26"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4" borderId="28" xfId="0" applyNumberFormat="1" applyFont="1" applyFill="1" applyBorder="1" applyAlignment="1">
      <alignment horizontal="center" vertical="center"/>
    </xf>
    <xf numFmtId="3" fontId="2" fillId="4" borderId="21" xfId="0" applyNumberFormat="1" applyFont="1" applyFill="1" applyBorder="1" applyAlignment="1">
      <alignment horizontal="center" vertical="center"/>
    </xf>
    <xf numFmtId="0" fontId="2" fillId="0" borderId="24" xfId="0" applyFont="1" applyBorder="1" applyAlignment="1">
      <alignment horizontal="center" vertical="center"/>
    </xf>
    <xf numFmtId="165" fontId="2" fillId="4" borderId="25" xfId="124" applyNumberFormat="1" applyFont="1" applyFill="1" applyBorder="1" applyAlignment="1">
      <alignment horizontal="center" vertical="center"/>
    </xf>
    <xf numFmtId="3" fontId="2" fillId="0" borderId="24" xfId="0" applyNumberFormat="1" applyFont="1" applyBorder="1" applyAlignment="1">
      <alignment horizontal="center" vertical="center"/>
    </xf>
    <xf numFmtId="44" fontId="2" fillId="5" borderId="25" xfId="124" applyFont="1" applyFill="1" applyBorder="1" applyAlignment="1">
      <alignment horizontal="right" vertical="center"/>
    </xf>
    <xf numFmtId="44" fontId="2" fillId="3" borderId="11" xfId="124" applyFont="1" applyFill="1" applyBorder="1" applyAlignment="1" applyProtection="1">
      <alignment horizontal="right" vertical="center"/>
      <protection locked="0"/>
    </xf>
    <xf numFmtId="44" fontId="2" fillId="3" borderId="15" xfId="124" applyFont="1" applyFill="1" applyBorder="1" applyAlignment="1" applyProtection="1">
      <alignment horizontal="right" vertical="center"/>
      <protection locked="0"/>
    </xf>
    <xf numFmtId="0" fontId="2" fillId="3" borderId="1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164" fontId="2" fillId="3" borderId="11" xfId="0" applyNumberFormat="1" applyFont="1" applyFill="1" applyBorder="1" applyAlignment="1" applyProtection="1">
      <alignment horizontal="right" vertical="center"/>
      <protection locked="0"/>
    </xf>
    <xf numFmtId="165" fontId="2" fillId="3" borderId="11" xfId="124" applyNumberFormat="1" applyFont="1" applyFill="1" applyBorder="1" applyAlignment="1" applyProtection="1">
      <alignment horizontal="center" vertical="center"/>
      <protection locked="0"/>
    </xf>
    <xf numFmtId="165" fontId="2" fillId="4" borderId="11" xfId="124" applyNumberFormat="1" applyFont="1" applyFill="1" applyBorder="1" applyAlignment="1" applyProtection="1">
      <alignment horizontal="center" vertical="center"/>
      <protection locked="0"/>
    </xf>
    <xf numFmtId="164" fontId="2" fillId="3" borderId="15" xfId="0" applyNumberFormat="1" applyFont="1" applyFill="1" applyBorder="1" applyAlignment="1" applyProtection="1">
      <alignment horizontal="right" vertical="center"/>
      <protection locked="0"/>
    </xf>
    <xf numFmtId="0" fontId="2" fillId="3" borderId="20"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wrapText="1"/>
      <protection locked="0"/>
    </xf>
    <xf numFmtId="164" fontId="2" fillId="3" borderId="23" xfId="0" applyNumberFormat="1" applyFont="1" applyFill="1" applyBorder="1" applyAlignment="1" applyProtection="1">
      <alignment horizontal="right" vertical="center"/>
      <protection locked="0"/>
    </xf>
    <xf numFmtId="165" fontId="2" fillId="3" borderId="23" xfId="124" applyNumberFormat="1" applyFont="1" applyFill="1" applyBorder="1" applyAlignment="1" applyProtection="1">
      <alignment horizontal="center" vertical="center"/>
      <protection locked="0"/>
    </xf>
    <xf numFmtId="165" fontId="2" fillId="4" borderId="23" xfId="124" applyNumberFormat="1"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wrapText="1"/>
      <protection locked="0"/>
    </xf>
    <xf numFmtId="164" fontId="2" fillId="3" borderId="19" xfId="0" applyNumberFormat="1" applyFont="1" applyFill="1" applyBorder="1" applyAlignment="1" applyProtection="1">
      <alignment horizontal="right" vertical="center"/>
      <protection locked="0"/>
    </xf>
    <xf numFmtId="165" fontId="2" fillId="3" borderId="19" xfId="124" applyNumberFormat="1" applyFont="1" applyFill="1" applyBorder="1" applyAlignment="1" applyProtection="1">
      <alignment horizontal="center" vertical="center"/>
      <protection locked="0"/>
    </xf>
    <xf numFmtId="165" fontId="2" fillId="4" borderId="19" xfId="124" applyNumberFormat="1" applyFont="1" applyFill="1" applyBorder="1" applyAlignment="1" applyProtection="1">
      <alignment horizontal="center" vertical="center"/>
      <protection locked="0"/>
    </xf>
    <xf numFmtId="164" fontId="2" fillId="3" borderId="20" xfId="0" applyNumberFormat="1" applyFont="1" applyFill="1" applyBorder="1" applyAlignment="1" applyProtection="1">
      <alignment horizontal="right" vertical="center"/>
      <protection locked="0"/>
    </xf>
    <xf numFmtId="164" fontId="2" fillId="3" borderId="21" xfId="0" applyNumberFormat="1" applyFont="1" applyFill="1" applyBorder="1" applyAlignment="1" applyProtection="1">
      <alignment horizontal="right" vertical="center"/>
      <protection locked="0"/>
    </xf>
    <xf numFmtId="0" fontId="2" fillId="3" borderId="24"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wrapText="1"/>
      <protection locked="0"/>
    </xf>
    <xf numFmtId="164" fontId="2" fillId="3" borderId="24" xfId="0" applyNumberFormat="1" applyFont="1" applyFill="1" applyBorder="1" applyAlignment="1" applyProtection="1">
      <alignment horizontal="right" vertical="center"/>
      <protection locked="0"/>
    </xf>
    <xf numFmtId="165" fontId="2" fillId="3" borderId="25" xfId="124" applyNumberFormat="1" applyFont="1" applyFill="1" applyBorder="1" applyAlignment="1" applyProtection="1">
      <alignment horizontal="center" vertical="center"/>
      <protection locked="0"/>
    </xf>
    <xf numFmtId="44" fontId="2" fillId="3" borderId="23" xfId="124" applyFont="1" applyFill="1" applyBorder="1" applyAlignment="1" applyProtection="1">
      <alignment horizontal="right" vertical="center"/>
      <protection locked="0"/>
    </xf>
    <xf numFmtId="44" fontId="2" fillId="3" borderId="19" xfId="124" applyFont="1" applyFill="1" applyBorder="1" applyAlignment="1" applyProtection="1">
      <alignment horizontal="right" vertical="center"/>
      <protection locked="0"/>
    </xf>
    <xf numFmtId="44" fontId="2" fillId="3" borderId="20" xfId="124" applyFont="1" applyFill="1" applyBorder="1" applyAlignment="1" applyProtection="1">
      <alignment horizontal="right" vertical="center"/>
      <protection locked="0"/>
    </xf>
    <xf numFmtId="44" fontId="2" fillId="3" borderId="21" xfId="124" applyFont="1" applyFill="1" applyBorder="1" applyAlignment="1" applyProtection="1">
      <alignment horizontal="right" vertical="center"/>
      <protection locked="0"/>
    </xf>
    <xf numFmtId="44" fontId="2" fillId="3" borderId="24" xfId="124" applyFont="1" applyFill="1" applyBorder="1" applyAlignment="1" applyProtection="1">
      <alignment horizontal="right" vertical="center"/>
      <protection locked="0"/>
    </xf>
    <xf numFmtId="0" fontId="2" fillId="0" borderId="8" xfId="0" applyFont="1" applyBorder="1" applyProtection="1">
      <protection locked="0"/>
    </xf>
    <xf numFmtId="164" fontId="2" fillId="3" borderId="11" xfId="0" applyNumberFormat="1" applyFont="1" applyFill="1" applyBorder="1" applyAlignment="1" applyProtection="1">
      <alignment horizontal="center" vertical="center"/>
      <protection locked="0"/>
    </xf>
    <xf numFmtId="167" fontId="2" fillId="3" borderId="11" xfId="0" applyNumberFormat="1" applyFont="1" applyFill="1" applyBorder="1" applyAlignment="1" applyProtection="1">
      <alignment horizontal="center" vertical="center"/>
      <protection locked="0"/>
    </xf>
    <xf numFmtId="164" fontId="2" fillId="4" borderId="11" xfId="0" applyNumberFormat="1" applyFont="1" applyFill="1" applyBorder="1" applyAlignment="1" applyProtection="1">
      <alignment horizontal="center" vertical="center"/>
      <protection locked="0"/>
    </xf>
    <xf numFmtId="164" fontId="2" fillId="3" borderId="15" xfId="0" applyNumberFormat="1" applyFont="1" applyFill="1" applyBorder="1" applyAlignment="1" applyProtection="1">
      <alignment horizontal="center" vertical="center"/>
      <protection locked="0"/>
    </xf>
    <xf numFmtId="164" fontId="2" fillId="3" borderId="23" xfId="0" applyNumberFormat="1" applyFont="1" applyFill="1" applyBorder="1" applyAlignment="1" applyProtection="1">
      <alignment horizontal="center" vertical="center"/>
      <protection locked="0"/>
    </xf>
    <xf numFmtId="167" fontId="2" fillId="3" borderId="23" xfId="0" applyNumberFormat="1" applyFont="1" applyFill="1" applyBorder="1" applyAlignment="1" applyProtection="1">
      <alignment horizontal="center" vertical="center"/>
      <protection locked="0"/>
    </xf>
    <xf numFmtId="164" fontId="2" fillId="4" borderId="23" xfId="0" applyNumberFormat="1" applyFont="1" applyFill="1" applyBorder="1" applyAlignment="1" applyProtection="1">
      <alignment horizontal="center" vertical="center"/>
      <protection locked="0"/>
    </xf>
    <xf numFmtId="164" fontId="2" fillId="3" borderId="19" xfId="0" applyNumberFormat="1" applyFont="1" applyFill="1" applyBorder="1" applyAlignment="1" applyProtection="1">
      <alignment horizontal="center" vertical="center"/>
      <protection locked="0"/>
    </xf>
    <xf numFmtId="167" fontId="2" fillId="3" borderId="19" xfId="0" applyNumberFormat="1" applyFont="1" applyFill="1" applyBorder="1" applyAlignment="1" applyProtection="1">
      <alignment horizontal="center" vertical="center"/>
      <protection locked="0"/>
    </xf>
    <xf numFmtId="164" fontId="2" fillId="4" borderId="19" xfId="0" applyNumberFormat="1" applyFont="1" applyFill="1" applyBorder="1" applyAlignment="1" applyProtection="1">
      <alignment horizontal="center" vertical="center"/>
      <protection locked="0"/>
    </xf>
    <xf numFmtId="164" fontId="2" fillId="3" borderId="20" xfId="0" applyNumberFormat="1" applyFont="1" applyFill="1" applyBorder="1" applyAlignment="1" applyProtection="1">
      <alignment horizontal="center" vertical="center"/>
      <protection locked="0"/>
    </xf>
    <xf numFmtId="164" fontId="2" fillId="3" borderId="21" xfId="0" applyNumberFormat="1" applyFont="1" applyFill="1" applyBorder="1" applyAlignment="1" applyProtection="1">
      <alignment horizontal="center" vertical="center"/>
      <protection locked="0"/>
    </xf>
    <xf numFmtId="164" fontId="2" fillId="3" borderId="24" xfId="0" applyNumberFormat="1" applyFont="1" applyFill="1" applyBorder="1" applyAlignment="1" applyProtection="1">
      <alignment horizontal="center" vertical="center"/>
      <protection locked="0"/>
    </xf>
    <xf numFmtId="164" fontId="2" fillId="3" borderId="25" xfId="0" applyNumberFormat="1" applyFont="1" applyFill="1" applyBorder="1" applyAlignment="1" applyProtection="1">
      <alignment horizontal="center" vertical="center"/>
      <protection locked="0"/>
    </xf>
    <xf numFmtId="44" fontId="20" fillId="5" borderId="11" xfId="124" applyFont="1" applyFill="1" applyBorder="1" applyAlignment="1" applyProtection="1">
      <alignment horizontal="right" vertical="center"/>
    </xf>
    <xf numFmtId="44" fontId="20" fillId="5" borderId="29" xfId="124" applyFont="1" applyFill="1" applyBorder="1" applyAlignment="1" applyProtection="1">
      <alignment horizontal="right" vertical="center"/>
    </xf>
    <xf numFmtId="0" fontId="12" fillId="0" borderId="15" xfId="0" applyFont="1" applyBorder="1" applyAlignment="1">
      <alignment horizontal="center" vertical="center"/>
    </xf>
    <xf numFmtId="0" fontId="21" fillId="0" borderId="0" xfId="0" applyFont="1"/>
    <xf numFmtId="0" fontId="22" fillId="0" borderId="0" xfId="0" applyFont="1"/>
    <xf numFmtId="165" fontId="21" fillId="4" borderId="29" xfId="124" applyNumberFormat="1" applyFont="1" applyFill="1" applyBorder="1" applyAlignment="1">
      <alignment horizontal="center" vertical="center"/>
    </xf>
    <xf numFmtId="165" fontId="21" fillId="4" borderId="11" xfId="124" applyNumberFormat="1" applyFont="1" applyFill="1" applyBorder="1" applyAlignment="1">
      <alignment horizontal="center" vertical="center"/>
    </xf>
    <xf numFmtId="0" fontId="24" fillId="0" borderId="0" xfId="0" applyFont="1" applyAlignment="1">
      <alignment horizontal="center" vertical="center"/>
    </xf>
    <xf numFmtId="166" fontId="25" fillId="0" borderId="0" xfId="125" applyNumberFormat="1" applyFont="1" applyFill="1" applyBorder="1" applyAlignment="1">
      <alignment vertical="center"/>
    </xf>
    <xf numFmtId="0" fontId="24" fillId="0" borderId="0" xfId="0" applyFont="1" applyAlignment="1">
      <alignment horizontal="center" vertical="center" wrapText="1"/>
    </xf>
    <xf numFmtId="165" fontId="24" fillId="0" borderId="0" xfId="124" applyNumberFormat="1" applyFont="1" applyFill="1" applyBorder="1" applyAlignment="1">
      <alignment horizontal="center" vertical="center"/>
    </xf>
    <xf numFmtId="164" fontId="24" fillId="0" borderId="0" xfId="0" applyNumberFormat="1" applyFont="1" applyAlignment="1">
      <alignment horizontal="right" vertical="center"/>
    </xf>
    <xf numFmtId="44" fontId="26" fillId="5" borderId="15" xfId="124" applyFont="1" applyFill="1" applyBorder="1" applyAlignment="1" applyProtection="1">
      <alignment horizontal="right" vertical="center"/>
    </xf>
    <xf numFmtId="3" fontId="24" fillId="0" borderId="0" xfId="0" applyNumberFormat="1" applyFont="1" applyAlignment="1">
      <alignment horizontal="center" vertical="center"/>
    </xf>
    <xf numFmtId="44" fontId="24" fillId="0" borderId="0" xfId="124" applyFont="1" applyFill="1" applyBorder="1" applyAlignment="1">
      <alignment horizontal="right" vertical="center"/>
    </xf>
    <xf numFmtId="44" fontId="24" fillId="0" borderId="0" xfId="124" applyFont="1" applyFill="1" applyBorder="1" applyAlignment="1" applyProtection="1">
      <alignment horizontal="right" vertical="center"/>
    </xf>
    <xf numFmtId="0" fontId="27" fillId="0" borderId="0" xfId="0" applyFont="1"/>
    <xf numFmtId="0" fontId="28" fillId="0" borderId="0" xfId="0" applyFont="1" applyAlignment="1">
      <alignment horizontal="center" vertical="center"/>
    </xf>
    <xf numFmtId="0" fontId="29" fillId="0" borderId="0" xfId="0" applyFont="1"/>
    <xf numFmtId="166" fontId="3" fillId="0" borderId="11" xfId="125" applyNumberFormat="1" applyFont="1" applyBorder="1" applyAlignment="1">
      <alignment horizontal="center" vertical="center"/>
    </xf>
    <xf numFmtId="166" fontId="3" fillId="0" borderId="15" xfId="125" applyNumberFormat="1" applyFont="1" applyBorder="1" applyAlignment="1">
      <alignment horizontal="center" vertical="center"/>
    </xf>
    <xf numFmtId="166" fontId="3" fillId="0" borderId="14" xfId="125" applyNumberFormat="1" applyFont="1" applyBorder="1" applyAlignment="1">
      <alignment horizontal="center" vertical="center"/>
    </xf>
    <xf numFmtId="166" fontId="3" fillId="0" borderId="18" xfId="125" applyNumberFormat="1" applyFont="1" applyBorder="1" applyAlignment="1">
      <alignment horizontal="center" vertical="center"/>
    </xf>
    <xf numFmtId="0" fontId="12" fillId="5" borderId="12" xfId="0" applyFont="1" applyFill="1" applyBorder="1" applyAlignment="1">
      <alignment horizontal="center" vertical="center" wrapText="1"/>
    </xf>
    <xf numFmtId="0" fontId="2" fillId="7" borderId="15" xfId="0" applyFont="1" applyFill="1" applyBorder="1" applyAlignment="1">
      <alignment horizontal="center" vertical="center" wrapText="1"/>
    </xf>
    <xf numFmtId="166" fontId="3" fillId="7" borderId="11" xfId="125" applyNumberFormat="1" applyFont="1" applyFill="1" applyBorder="1" applyAlignment="1">
      <alignment horizontal="center" vertical="center"/>
    </xf>
    <xf numFmtId="0" fontId="2" fillId="7" borderId="15" xfId="0" applyFont="1" applyFill="1" applyBorder="1" applyAlignment="1" applyProtection="1">
      <alignment horizontal="center" vertical="center"/>
      <protection locked="0"/>
    </xf>
    <xf numFmtId="0" fontId="2" fillId="7" borderId="15" xfId="0" applyFont="1" applyFill="1" applyBorder="1" applyAlignment="1" applyProtection="1">
      <alignment horizontal="center" vertical="center" wrapText="1"/>
      <protection locked="0"/>
    </xf>
    <xf numFmtId="164" fontId="2" fillId="7" borderId="11" xfId="0" applyNumberFormat="1" applyFont="1" applyFill="1" applyBorder="1" applyAlignment="1" applyProtection="1">
      <alignment horizontal="right" vertical="center"/>
      <protection locked="0"/>
    </xf>
    <xf numFmtId="165" fontId="2" fillId="7" borderId="11" xfId="124" applyNumberFormat="1" applyFont="1" applyFill="1" applyBorder="1" applyAlignment="1" applyProtection="1">
      <alignment horizontal="center" vertical="center"/>
      <protection locked="0"/>
    </xf>
    <xf numFmtId="165" fontId="19" fillId="7" borderId="11" xfId="124" applyNumberFormat="1" applyFont="1" applyFill="1" applyBorder="1" applyAlignment="1" applyProtection="1">
      <alignment horizontal="right" vertical="center"/>
    </xf>
    <xf numFmtId="44" fontId="19" fillId="7" borderId="11" xfId="124" applyFont="1" applyFill="1" applyBorder="1" applyAlignment="1" applyProtection="1">
      <alignment horizontal="right" vertical="center"/>
    </xf>
    <xf numFmtId="3" fontId="2" fillId="7" borderId="11" xfId="0" applyNumberFormat="1" applyFont="1" applyFill="1" applyBorder="1" applyAlignment="1">
      <alignment horizontal="center" vertical="center"/>
    </xf>
    <xf numFmtId="44" fontId="2" fillId="7" borderId="11" xfId="124" applyFont="1" applyFill="1" applyBorder="1" applyAlignment="1">
      <alignment horizontal="right" vertical="center"/>
    </xf>
    <xf numFmtId="44" fontId="2" fillId="7" borderId="11" xfId="124" applyFont="1" applyFill="1" applyBorder="1" applyAlignment="1" applyProtection="1">
      <alignment horizontal="right" vertical="center"/>
      <protection locked="0"/>
    </xf>
    <xf numFmtId="44" fontId="20" fillId="7" borderId="11" xfId="124" applyFont="1" applyFill="1" applyBorder="1" applyAlignment="1" applyProtection="1">
      <alignment horizontal="right" vertical="center"/>
    </xf>
    <xf numFmtId="0" fontId="0" fillId="7" borderId="0" xfId="0" applyFill="1"/>
    <xf numFmtId="0" fontId="25" fillId="0" borderId="21" xfId="0" applyFont="1" applyBorder="1" applyAlignment="1">
      <alignment horizontal="center" vertical="center" wrapText="1"/>
    </xf>
    <xf numFmtId="0" fontId="2" fillId="0" borderId="13" xfId="0" applyFont="1" applyBorder="1" applyAlignment="1">
      <alignment horizontal="center" vertical="center"/>
    </xf>
    <xf numFmtId="0" fontId="2" fillId="3" borderId="12" xfId="0" applyFont="1" applyFill="1" applyBorder="1" applyAlignment="1" applyProtection="1">
      <alignment horizontal="center" vertical="center"/>
      <protection locked="0"/>
    </xf>
    <xf numFmtId="0" fontId="29" fillId="0" borderId="0" xfId="0" applyFont="1" applyAlignment="1">
      <alignment horizontal="center"/>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12" xfId="0" applyFont="1" applyBorder="1" applyAlignment="1">
      <alignment horizontal="center" vertical="center"/>
    </xf>
    <xf numFmtId="0" fontId="23" fillId="6" borderId="30" xfId="0" applyFont="1" applyFill="1" applyBorder="1" applyAlignment="1">
      <alignment horizontal="center" vertical="center" wrapText="1"/>
    </xf>
    <xf numFmtId="0" fontId="23" fillId="6" borderId="31"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13" xfId="0" applyFont="1" applyFill="1" applyBorder="1" applyAlignment="1">
      <alignment horizontal="center" vertical="center"/>
    </xf>
    <xf numFmtId="0" fontId="23" fillId="6" borderId="17" xfId="0" applyFont="1" applyFill="1" applyBorder="1" applyAlignment="1">
      <alignment horizontal="center" vertical="center"/>
    </xf>
    <xf numFmtId="0" fontId="23" fillId="6" borderId="12" xfId="0" applyFont="1" applyFill="1" applyBorder="1" applyAlignment="1">
      <alignment horizontal="center" vertical="center"/>
    </xf>
    <xf numFmtId="0" fontId="28" fillId="0" borderId="0" xfId="0" applyFont="1" applyAlignment="1">
      <alignment horizontal="center" vertical="center"/>
    </xf>
    <xf numFmtId="0" fontId="28" fillId="0" borderId="19" xfId="0" applyFont="1" applyBorder="1" applyAlignment="1">
      <alignment horizontal="center" vertical="center"/>
    </xf>
    <xf numFmtId="0" fontId="28" fillId="2" borderId="13" xfId="0" applyFont="1" applyFill="1" applyBorder="1" applyAlignment="1" applyProtection="1">
      <alignment horizontal="center" vertical="center" shrinkToFit="1"/>
      <protection locked="0"/>
    </xf>
    <xf numFmtId="0" fontId="28" fillId="2" borderId="17" xfId="0" applyFont="1" applyFill="1" applyBorder="1" applyAlignment="1" applyProtection="1">
      <alignment horizontal="center" vertical="center" shrinkToFit="1"/>
      <protection locked="0"/>
    </xf>
    <xf numFmtId="0" fontId="28" fillId="2" borderId="12" xfId="0" applyFont="1" applyFill="1" applyBorder="1" applyAlignment="1" applyProtection="1">
      <alignment horizontal="center" vertical="center" shrinkToFit="1"/>
      <protection locked="0"/>
    </xf>
    <xf numFmtId="165" fontId="26" fillId="5" borderId="13" xfId="124" applyNumberFormat="1" applyFont="1" applyFill="1" applyBorder="1" applyAlignment="1" applyProtection="1">
      <alignment horizontal="center" vertical="center" wrapText="1"/>
    </xf>
    <xf numFmtId="165" fontId="26" fillId="5" borderId="12" xfId="124" applyNumberFormat="1" applyFont="1" applyFill="1" applyBorder="1" applyAlignment="1" applyProtection="1">
      <alignment horizontal="center" vertical="center" wrapText="1"/>
    </xf>
    <xf numFmtId="0" fontId="15" fillId="0" borderId="0" xfId="0" applyFont="1" applyAlignment="1">
      <alignment horizontal="left" wrapText="1"/>
    </xf>
    <xf numFmtId="0" fontId="23" fillId="6" borderId="13"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0" xfId="0" applyFont="1" applyAlignment="1">
      <alignment horizontal="justify" vertical="center" wrapText="1"/>
    </xf>
    <xf numFmtId="0" fontId="2" fillId="0" borderId="9" xfId="0" applyFont="1" applyBorder="1" applyAlignment="1">
      <alignment horizontal="justify"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lef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8" xfId="0" applyFont="1" applyBorder="1" applyAlignment="1">
      <alignment horizontal="justify" vertical="center" wrapText="1"/>
    </xf>
    <xf numFmtId="0" fontId="10" fillId="0" borderId="0" xfId="0" applyFont="1" applyAlignment="1">
      <alignment horizontal="justify" vertical="center" wrapText="1"/>
    </xf>
    <xf numFmtId="0" fontId="10" fillId="0" borderId="9" xfId="0" applyFont="1" applyBorder="1" applyAlignment="1">
      <alignment horizontal="justify"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6" fillId="0" borderId="8" xfId="0" applyFont="1" applyBorder="1" applyAlignment="1">
      <alignment horizontal="justify" vertical="top" wrapText="1"/>
    </xf>
    <xf numFmtId="0" fontId="6" fillId="0" borderId="0" xfId="0" applyFont="1" applyAlignment="1">
      <alignment horizontal="justify" vertical="top" wrapText="1"/>
    </xf>
    <xf numFmtId="0" fontId="6" fillId="0" borderId="9" xfId="0" applyFont="1" applyBorder="1" applyAlignment="1">
      <alignment horizontal="justify"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9" fillId="0" borderId="0" xfId="0" applyFont="1" applyAlignment="1">
      <alignment horizontal="left" wrapText="1"/>
    </xf>
    <xf numFmtId="0" fontId="9" fillId="0" borderId="9" xfId="0" applyFont="1" applyBorder="1" applyAlignment="1">
      <alignment horizontal="left" wrapText="1"/>
    </xf>
    <xf numFmtId="0" fontId="9" fillId="0" borderId="8" xfId="0" applyFont="1" applyBorder="1" applyAlignment="1">
      <alignment horizontal="left"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4" xfId="0" applyFont="1" applyBorder="1" applyAlignment="1">
      <alignment horizontal="center" vertical="center" wrapText="1"/>
    </xf>
    <xf numFmtId="0" fontId="14" fillId="0" borderId="0" xfId="0" applyFont="1" applyAlignment="1">
      <alignment horizontal="center"/>
    </xf>
  </cellXfs>
  <cellStyles count="126">
    <cellStyle name="Comma" xfId="125" builtinId="3"/>
    <cellStyle name="Currency" xfId="124"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Normal" xfId="0" builtinId="0"/>
    <cellStyle name="Normal 2" xfId="85"/>
  </cellStyles>
  <dxfs count="0"/>
  <tableStyles count="0" defaultTableStyle="TableStyleMedium9" defaultPivotStyle="PivotStyleMedium4"/>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H42"/>
  <sheetViews>
    <sheetView tabSelected="1" zoomScale="66" zoomScaleNormal="50" zoomScalePageLayoutView="125" workbookViewId="0">
      <selection activeCell="H15" sqref="H15"/>
    </sheetView>
  </sheetViews>
  <sheetFormatPr defaultColWidth="11" defaultRowHeight="15.75" x14ac:dyDescent="0.25"/>
  <cols>
    <col min="1" max="1" width="24.625" customWidth="1"/>
    <col min="2" max="3" width="21.75" customWidth="1"/>
    <col min="4" max="4" width="23.75" customWidth="1"/>
    <col min="5" max="5" width="73.75" customWidth="1"/>
    <col min="6" max="6" width="2.125" customWidth="1"/>
    <col min="7" max="7" width="29.25" customWidth="1"/>
    <col min="8" max="9" width="26.25" customWidth="1"/>
    <col min="10" max="10" width="2.125" customWidth="1"/>
    <col min="11" max="12" width="24.75" customWidth="1"/>
    <col min="13" max="13" width="28.875" customWidth="1"/>
    <col min="14" max="14" width="2.125" customWidth="1"/>
    <col min="15" max="18" width="29.25" customWidth="1"/>
    <col min="19" max="19" width="37.625" customWidth="1"/>
    <col min="20" max="20" width="36.125" customWidth="1"/>
    <col min="21" max="21" width="2.125" customWidth="1"/>
    <col min="22" max="23" width="24.75" customWidth="1"/>
    <col min="24" max="24" width="29.125" customWidth="1"/>
    <col min="25" max="25" width="2.125" customWidth="1"/>
    <col min="26" max="29" width="11" customWidth="1"/>
  </cols>
  <sheetData>
    <row r="1" spans="1:450" s="153" customFormat="1" ht="33.950000000000003" customHeight="1" x14ac:dyDescent="0.4">
      <c r="A1" s="177" t="s">
        <v>47</v>
      </c>
      <c r="B1" s="177"/>
      <c r="C1" s="177"/>
      <c r="D1" s="177"/>
      <c r="E1" s="177"/>
      <c r="F1" s="177"/>
      <c r="G1" s="177"/>
      <c r="H1" s="177"/>
      <c r="I1" s="177"/>
      <c r="J1" s="177"/>
      <c r="K1" s="177"/>
      <c r="L1" s="177"/>
      <c r="M1" s="177"/>
      <c r="N1" s="177"/>
      <c r="O1" s="177"/>
      <c r="P1" s="177"/>
      <c r="Q1" s="177"/>
      <c r="R1" s="177"/>
      <c r="S1" s="177"/>
      <c r="T1" s="177"/>
      <c r="U1" s="177"/>
      <c r="V1" s="177"/>
      <c r="W1" s="177"/>
      <c r="X1" s="177"/>
      <c r="Y1" s="155"/>
      <c r="Z1" s="155"/>
      <c r="AA1" s="155"/>
    </row>
    <row r="2" spans="1:450" s="153" customFormat="1" ht="33.950000000000003" customHeight="1" x14ac:dyDescent="0.4">
      <c r="A2" s="177" t="s">
        <v>117</v>
      </c>
      <c r="B2" s="177"/>
      <c r="C2" s="177"/>
      <c r="D2" s="177"/>
      <c r="E2" s="177"/>
      <c r="F2" s="177"/>
      <c r="G2" s="177"/>
      <c r="H2" s="177"/>
      <c r="I2" s="177"/>
      <c r="J2" s="177"/>
      <c r="K2" s="177"/>
      <c r="L2" s="177"/>
      <c r="M2" s="177"/>
      <c r="N2" s="177"/>
      <c r="O2" s="177"/>
      <c r="P2" s="177"/>
      <c r="Q2" s="177"/>
      <c r="R2" s="177"/>
      <c r="S2" s="177"/>
      <c r="T2" s="177"/>
      <c r="U2" s="177"/>
      <c r="V2" s="177"/>
      <c r="W2" s="177"/>
      <c r="X2" s="177"/>
      <c r="Y2" s="155"/>
      <c r="Z2" s="155"/>
      <c r="AA2" s="155"/>
    </row>
    <row r="3" spans="1:450" ht="16.5" thickBot="1" x14ac:dyDescent="0.3">
      <c r="A3" s="3"/>
      <c r="B3" s="3"/>
      <c r="C3" s="3"/>
      <c r="D3" s="3"/>
      <c r="E3" s="3"/>
    </row>
    <row r="4" spans="1:450" ht="31.5" customHeight="1" thickBot="1" x14ac:dyDescent="0.3">
      <c r="A4" s="154" t="s">
        <v>67</v>
      </c>
      <c r="B4" s="192" t="s">
        <v>151</v>
      </c>
      <c r="C4" s="193"/>
      <c r="D4" s="194"/>
    </row>
    <row r="5" spans="1:450" ht="16.5" thickBot="1" x14ac:dyDescent="0.3">
      <c r="A5" s="3"/>
      <c r="B5" s="3"/>
      <c r="C5" s="3"/>
      <c r="D5" s="3"/>
    </row>
    <row r="6" spans="1:450" ht="31.5" customHeight="1" thickBot="1" x14ac:dyDescent="0.3">
      <c r="A6" s="190" t="s">
        <v>89</v>
      </c>
      <c r="B6" s="190"/>
      <c r="C6" s="191"/>
      <c r="D6" s="192" t="s">
        <v>152</v>
      </c>
      <c r="E6" s="193"/>
      <c r="F6" s="194"/>
    </row>
    <row r="7" spans="1:450" x14ac:dyDescent="0.25">
      <c r="A7" s="3"/>
      <c r="B7" s="3"/>
      <c r="C7" s="3"/>
    </row>
    <row r="8" spans="1:450" ht="16.5" thickBot="1" x14ac:dyDescent="0.3">
      <c r="A8" s="3"/>
      <c r="B8" s="3"/>
      <c r="C8" s="3"/>
      <c r="D8" s="3"/>
    </row>
    <row r="9" spans="1:450" s="141" customFormat="1" ht="50.45" customHeight="1" thickBot="1" x14ac:dyDescent="0.4">
      <c r="A9" s="140"/>
      <c r="B9" s="140"/>
      <c r="C9" s="187" t="s">
        <v>56</v>
      </c>
      <c r="D9" s="188"/>
      <c r="E9" s="189"/>
      <c r="F9" s="143"/>
      <c r="G9" s="187" t="s">
        <v>64</v>
      </c>
      <c r="H9" s="188"/>
      <c r="I9" s="188"/>
      <c r="J9" s="188"/>
      <c r="K9" s="188"/>
      <c r="L9" s="188"/>
      <c r="M9" s="189"/>
      <c r="N9" s="143"/>
      <c r="O9" s="184" t="s">
        <v>112</v>
      </c>
      <c r="P9" s="185"/>
      <c r="Q9" s="185"/>
      <c r="R9" s="185"/>
      <c r="S9" s="185"/>
      <c r="T9" s="185"/>
      <c r="U9" s="185"/>
      <c r="V9" s="185"/>
      <c r="W9" s="185"/>
      <c r="X9" s="186"/>
      <c r="Y9" s="142"/>
    </row>
    <row r="10" spans="1:450" ht="42.95" customHeight="1" thickBot="1" x14ac:dyDescent="0.3">
      <c r="A10" s="11"/>
      <c r="B10" s="11"/>
      <c r="C10" s="178" t="s">
        <v>120</v>
      </c>
      <c r="D10" s="180"/>
      <c r="E10" s="179"/>
      <c r="F10" s="31"/>
      <c r="G10" s="17" t="s">
        <v>43</v>
      </c>
      <c r="H10" s="178" t="s">
        <v>54</v>
      </c>
      <c r="I10" s="179"/>
      <c r="J10" s="31"/>
      <c r="K10" s="181" t="s">
        <v>65</v>
      </c>
      <c r="L10" s="182"/>
      <c r="M10" s="183"/>
      <c r="N10" s="31"/>
      <c r="O10" s="178" t="s">
        <v>55</v>
      </c>
      <c r="P10" s="180"/>
      <c r="Q10" s="180"/>
      <c r="R10" s="179"/>
      <c r="S10" s="139" t="s">
        <v>52</v>
      </c>
      <c r="T10" s="17" t="s">
        <v>53</v>
      </c>
      <c r="U10" s="31"/>
      <c r="V10" s="181" t="s">
        <v>66</v>
      </c>
      <c r="W10" s="182"/>
      <c r="X10" s="183"/>
      <c r="Y10" s="31"/>
    </row>
    <row r="11" spans="1:450" ht="261.95" customHeight="1" thickBot="1" x14ac:dyDescent="0.3">
      <c r="A11" s="17" t="s">
        <v>13</v>
      </c>
      <c r="B11" s="18" t="s">
        <v>19</v>
      </c>
      <c r="C11" s="17" t="s">
        <v>20</v>
      </c>
      <c r="D11" s="17" t="s">
        <v>44</v>
      </c>
      <c r="E11" s="55" t="s">
        <v>70</v>
      </c>
      <c r="F11" s="39"/>
      <c r="G11" s="18" t="s">
        <v>69</v>
      </c>
      <c r="H11" s="18" t="s">
        <v>121</v>
      </c>
      <c r="I11" s="18" t="s">
        <v>122</v>
      </c>
      <c r="J11" s="39"/>
      <c r="K11" s="41" t="s">
        <v>60</v>
      </c>
      <c r="L11" s="41" t="s">
        <v>61</v>
      </c>
      <c r="M11" s="41" t="s">
        <v>62</v>
      </c>
      <c r="N11" s="39"/>
      <c r="O11" s="18" t="s">
        <v>41</v>
      </c>
      <c r="P11" s="160" t="s">
        <v>79</v>
      </c>
      <c r="Q11" s="18" t="s">
        <v>42</v>
      </c>
      <c r="R11" s="160" t="s">
        <v>80</v>
      </c>
      <c r="S11" s="18" t="s">
        <v>71</v>
      </c>
      <c r="T11" s="160" t="s">
        <v>81</v>
      </c>
      <c r="U11" s="39"/>
      <c r="V11" s="41" t="s">
        <v>57</v>
      </c>
      <c r="W11" s="41" t="s">
        <v>58</v>
      </c>
      <c r="X11" s="41" t="s">
        <v>59</v>
      </c>
      <c r="Y11" s="39"/>
    </row>
    <row r="12" spans="1:450" s="173" customFormat="1" ht="63" customHeight="1" thickBot="1" x14ac:dyDescent="0.3">
      <c r="A12" s="161" t="s">
        <v>86</v>
      </c>
      <c r="B12" s="162">
        <v>1</v>
      </c>
      <c r="C12" s="163" t="s">
        <v>83</v>
      </c>
      <c r="D12" s="163" t="s">
        <v>84</v>
      </c>
      <c r="E12" s="164" t="s">
        <v>85</v>
      </c>
      <c r="F12" s="31"/>
      <c r="G12" s="165">
        <v>1</v>
      </c>
      <c r="H12" s="166">
        <v>1</v>
      </c>
      <c r="I12" s="166">
        <v>1</v>
      </c>
      <c r="J12" s="31"/>
      <c r="K12" s="167">
        <f>((((G12/60+((H12*O12+I12*Q12)))/(O12+Q12))))</f>
        <v>1.0000133333333334</v>
      </c>
      <c r="L12" s="168">
        <f>((((G12)+(H12*O12+I12*Q12)*60)))</f>
        <v>75001</v>
      </c>
      <c r="M12" s="168">
        <f>B12*L12</f>
        <v>75001</v>
      </c>
      <c r="N12" s="31"/>
      <c r="O12" s="169">
        <v>1000</v>
      </c>
      <c r="P12" s="170">
        <f>(O12*H12)</f>
        <v>1000</v>
      </c>
      <c r="Q12" s="169">
        <v>250</v>
      </c>
      <c r="R12" s="170">
        <f>Q12*I12</f>
        <v>250</v>
      </c>
      <c r="S12" s="171">
        <v>1</v>
      </c>
      <c r="T12" s="172">
        <f>((P12+R12+S12))</f>
        <v>1251</v>
      </c>
      <c r="U12" s="31"/>
      <c r="V12" s="167">
        <f>(T12)/(O12+Q12)</f>
        <v>1.0007999999999999</v>
      </c>
      <c r="W12" s="168">
        <f>((T12)*60)</f>
        <v>75060</v>
      </c>
      <c r="X12" s="168">
        <f t="shared" ref="X12" si="0">B12*W12</f>
        <v>75060</v>
      </c>
      <c r="Y12" s="31"/>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row>
    <row r="13" spans="1:450" ht="63" customHeight="1" thickBot="1" x14ac:dyDescent="0.3">
      <c r="A13" s="19">
        <v>1</v>
      </c>
      <c r="B13" s="156">
        <v>71</v>
      </c>
      <c r="C13" s="95" t="s">
        <v>124</v>
      </c>
      <c r="D13" s="95" t="s">
        <v>172</v>
      </c>
      <c r="E13" s="96" t="s">
        <v>125</v>
      </c>
      <c r="F13" s="31"/>
      <c r="G13" s="97">
        <v>954</v>
      </c>
      <c r="H13" s="98">
        <v>8.0000000000000002E-3</v>
      </c>
      <c r="I13" s="99"/>
      <c r="J13" s="31"/>
      <c r="K13" s="42">
        <f>((((G13/60+((H13*O13+I13*Q13)))/(O13+Q13))))</f>
        <v>2.3899999999999998E-2</v>
      </c>
      <c r="L13" s="43">
        <f>((((G13)+(H13*O13+I13*Q13)*60)))</f>
        <v>1434</v>
      </c>
      <c r="M13" s="43">
        <f>B13*L13</f>
        <v>101814</v>
      </c>
      <c r="N13" s="31"/>
      <c r="O13" s="27">
        <v>1000</v>
      </c>
      <c r="P13" s="40">
        <f>(O13*H13)</f>
        <v>8</v>
      </c>
      <c r="Q13" s="35"/>
      <c r="R13" s="32"/>
      <c r="S13" s="93">
        <v>19.27</v>
      </c>
      <c r="T13" s="137">
        <f>((P13+R13+S13))</f>
        <v>27.27</v>
      </c>
      <c r="U13" s="31"/>
      <c r="V13" s="42">
        <f>(T13)/(O13+Q13)</f>
        <v>2.7269999999999999E-2</v>
      </c>
      <c r="W13" s="43">
        <f>((T13)*60)</f>
        <v>1636.2</v>
      </c>
      <c r="X13" s="43">
        <f t="shared" ref="X13:X26" si="1">B13*W13</f>
        <v>116170.2</v>
      </c>
      <c r="Y13" s="31"/>
    </row>
    <row r="14" spans="1:450" ht="63" customHeight="1" thickBot="1" x14ac:dyDescent="0.3">
      <c r="A14" s="19" t="s">
        <v>17</v>
      </c>
      <c r="B14" s="156">
        <v>52</v>
      </c>
      <c r="C14" s="95" t="s">
        <v>124</v>
      </c>
      <c r="D14" s="95" t="s">
        <v>173</v>
      </c>
      <c r="E14" s="96" t="s">
        <v>125</v>
      </c>
      <c r="F14" s="31"/>
      <c r="G14" s="97">
        <v>3362</v>
      </c>
      <c r="H14" s="98">
        <v>8.0000000000000002E-3</v>
      </c>
      <c r="I14" s="98">
        <v>0</v>
      </c>
      <c r="J14" s="31"/>
      <c r="K14" s="42">
        <f t="shared" ref="K14:K26" si="2">((((G14/60+((H14*O14+I14*Q14)))/(O14+Q14))))</f>
        <v>5.1226666666666663E-2</v>
      </c>
      <c r="L14" s="43">
        <f t="shared" ref="L14:L26" si="3">((((G14)+(H14*O14+I14*Q14)*60)))</f>
        <v>3842</v>
      </c>
      <c r="M14" s="43">
        <f t="shared" ref="M14:M26" si="4">B14*L14</f>
        <v>199784</v>
      </c>
      <c r="N14" s="31"/>
      <c r="O14" s="27">
        <v>1000</v>
      </c>
      <c r="P14" s="40">
        <f t="shared" ref="P14:P26" si="5">O14*H14</f>
        <v>8</v>
      </c>
      <c r="Q14" s="28">
        <v>250</v>
      </c>
      <c r="R14" s="40">
        <f>Q14*I14</f>
        <v>0</v>
      </c>
      <c r="S14" s="93">
        <v>74.23</v>
      </c>
      <c r="T14" s="137">
        <f t="shared" ref="T14:T26" si="6">((P14+R14+S14))</f>
        <v>82.23</v>
      </c>
      <c r="U14" s="31"/>
      <c r="V14" s="42">
        <f t="shared" ref="V14:V26" si="7">(T14)/(O14+Q14)</f>
        <v>6.5784000000000009E-2</v>
      </c>
      <c r="W14" s="43">
        <f>((T14)*60)</f>
        <v>4933.8</v>
      </c>
      <c r="X14" s="43">
        <f t="shared" si="1"/>
        <v>256557.6</v>
      </c>
      <c r="Y14" s="31"/>
    </row>
    <row r="15" spans="1:450" ht="63" customHeight="1" thickBot="1" x14ac:dyDescent="0.3">
      <c r="A15" s="19">
        <v>2</v>
      </c>
      <c r="B15" s="156">
        <v>259</v>
      </c>
      <c r="C15" s="95" t="s">
        <v>124</v>
      </c>
      <c r="D15" s="95" t="s">
        <v>153</v>
      </c>
      <c r="E15" s="96" t="s">
        <v>127</v>
      </c>
      <c r="F15" s="31"/>
      <c r="G15" s="97">
        <v>3004</v>
      </c>
      <c r="H15" s="98">
        <v>8.9999999999999993E-3</v>
      </c>
      <c r="I15" s="99"/>
      <c r="J15" s="31"/>
      <c r="K15" s="42">
        <f t="shared" si="2"/>
        <v>3.4033333333333332E-2</v>
      </c>
      <c r="L15" s="43">
        <f t="shared" si="3"/>
        <v>4084</v>
      </c>
      <c r="M15" s="43">
        <f t="shared" si="4"/>
        <v>1057756</v>
      </c>
      <c r="N15" s="31"/>
      <c r="O15" s="27">
        <v>2000</v>
      </c>
      <c r="P15" s="40">
        <f t="shared" si="5"/>
        <v>18</v>
      </c>
      <c r="Q15" s="35"/>
      <c r="R15" s="32"/>
      <c r="S15" s="93">
        <v>61.86</v>
      </c>
      <c r="T15" s="137">
        <f t="shared" si="6"/>
        <v>79.86</v>
      </c>
      <c r="U15" s="31"/>
      <c r="V15" s="42">
        <f t="shared" si="7"/>
        <v>3.993E-2</v>
      </c>
      <c r="W15" s="43">
        <f t="shared" ref="W15:W26" si="8">((T15)*60)</f>
        <v>4791.6000000000004</v>
      </c>
      <c r="X15" s="43">
        <f t="shared" si="1"/>
        <v>1241024.4000000001</v>
      </c>
      <c r="Y15" s="31"/>
    </row>
    <row r="16" spans="1:450" ht="63" customHeight="1" thickBot="1" x14ac:dyDescent="0.3">
      <c r="A16" s="19" t="s">
        <v>8</v>
      </c>
      <c r="B16" s="156">
        <v>159</v>
      </c>
      <c r="C16" s="95" t="s">
        <v>124</v>
      </c>
      <c r="D16" s="95" t="s">
        <v>154</v>
      </c>
      <c r="E16" s="96" t="s">
        <v>127</v>
      </c>
      <c r="F16" s="31"/>
      <c r="G16" s="97">
        <v>5754</v>
      </c>
      <c r="H16" s="98">
        <v>8.9999999999999993E-3</v>
      </c>
      <c r="I16" s="98">
        <v>0</v>
      </c>
      <c r="J16" s="31"/>
      <c r="K16" s="42">
        <f t="shared" si="2"/>
        <v>4.5560000000000003E-2</v>
      </c>
      <c r="L16" s="43">
        <f t="shared" si="3"/>
        <v>6834</v>
      </c>
      <c r="M16" s="43">
        <f t="shared" si="4"/>
        <v>1086606</v>
      </c>
      <c r="N16" s="31"/>
      <c r="O16" s="27">
        <v>2000</v>
      </c>
      <c r="P16" s="40">
        <f t="shared" si="5"/>
        <v>18</v>
      </c>
      <c r="Q16" s="28">
        <v>500</v>
      </c>
      <c r="R16" s="40">
        <f>Q16*I16</f>
        <v>0</v>
      </c>
      <c r="S16" s="93">
        <v>107.72</v>
      </c>
      <c r="T16" s="137">
        <f t="shared" si="6"/>
        <v>125.72</v>
      </c>
      <c r="U16" s="31"/>
      <c r="V16" s="42">
        <f t="shared" si="7"/>
        <v>5.0287999999999999E-2</v>
      </c>
      <c r="W16" s="43">
        <f t="shared" si="8"/>
        <v>7543.2</v>
      </c>
      <c r="X16" s="43">
        <f t="shared" si="1"/>
        <v>1199368.8</v>
      </c>
      <c r="Y16" s="31"/>
    </row>
    <row r="17" spans="1:27" ht="63" customHeight="1" thickBot="1" x14ac:dyDescent="0.3">
      <c r="A17" s="19">
        <v>3</v>
      </c>
      <c r="B17" s="156">
        <v>228</v>
      </c>
      <c r="C17" s="95" t="s">
        <v>124</v>
      </c>
      <c r="D17" s="95" t="s">
        <v>155</v>
      </c>
      <c r="E17" s="96" t="s">
        <v>127</v>
      </c>
      <c r="F17" s="31"/>
      <c r="G17" s="97">
        <v>3460</v>
      </c>
      <c r="H17" s="98">
        <v>7.4000000000000003E-3</v>
      </c>
      <c r="I17" s="99"/>
      <c r="J17" s="31"/>
      <c r="K17" s="42">
        <f t="shared" si="2"/>
        <v>2.3876190476190474E-2</v>
      </c>
      <c r="L17" s="43">
        <f t="shared" si="3"/>
        <v>5014</v>
      </c>
      <c r="M17" s="43">
        <f t="shared" si="4"/>
        <v>1143192</v>
      </c>
      <c r="N17" s="31"/>
      <c r="O17" s="27">
        <v>3500</v>
      </c>
      <c r="P17" s="40">
        <f t="shared" si="5"/>
        <v>25.900000000000002</v>
      </c>
      <c r="Q17" s="35"/>
      <c r="R17" s="32"/>
      <c r="S17" s="93">
        <v>70.94</v>
      </c>
      <c r="T17" s="137">
        <f t="shared" si="6"/>
        <v>96.84</v>
      </c>
      <c r="U17" s="31"/>
      <c r="V17" s="42">
        <f t="shared" si="7"/>
        <v>2.7668571428571431E-2</v>
      </c>
      <c r="W17" s="43">
        <f t="shared" si="8"/>
        <v>5810.4000000000005</v>
      </c>
      <c r="X17" s="43">
        <f t="shared" si="1"/>
        <v>1324771.2000000002</v>
      </c>
      <c r="Y17" s="31"/>
    </row>
    <row r="18" spans="1:27" ht="63" customHeight="1" thickBot="1" x14ac:dyDescent="0.3">
      <c r="A18" s="19" t="s">
        <v>10</v>
      </c>
      <c r="B18" s="157">
        <v>115</v>
      </c>
      <c r="C18" s="95" t="s">
        <v>124</v>
      </c>
      <c r="D18" s="95" t="s">
        <v>156</v>
      </c>
      <c r="E18" s="96" t="s">
        <v>127</v>
      </c>
      <c r="F18" s="31"/>
      <c r="G18" s="97">
        <v>6506</v>
      </c>
      <c r="H18" s="98">
        <v>8.9999999999999993E-3</v>
      </c>
      <c r="I18" s="98">
        <v>0</v>
      </c>
      <c r="J18" s="31"/>
      <c r="K18" s="42">
        <f t="shared" si="2"/>
        <v>3.1096296296296295E-2</v>
      </c>
      <c r="L18" s="43">
        <f t="shared" si="3"/>
        <v>8396</v>
      </c>
      <c r="M18" s="43">
        <f t="shared" si="4"/>
        <v>965540</v>
      </c>
      <c r="N18" s="31"/>
      <c r="O18" s="33">
        <v>3500</v>
      </c>
      <c r="P18" s="40">
        <f t="shared" si="5"/>
        <v>31.499999999999996</v>
      </c>
      <c r="Q18" s="33">
        <v>1000</v>
      </c>
      <c r="R18" s="40">
        <f>Q18*I18</f>
        <v>0</v>
      </c>
      <c r="S18" s="93">
        <v>119.75</v>
      </c>
      <c r="T18" s="137">
        <f t="shared" si="6"/>
        <v>151.25</v>
      </c>
      <c r="U18" s="31"/>
      <c r="V18" s="42">
        <f t="shared" si="7"/>
        <v>3.3611111111111112E-2</v>
      </c>
      <c r="W18" s="43">
        <f t="shared" si="8"/>
        <v>9075</v>
      </c>
      <c r="X18" s="43">
        <f t="shared" si="1"/>
        <v>1043625</v>
      </c>
      <c r="Y18" s="31"/>
    </row>
    <row r="19" spans="1:27" ht="63" customHeight="1" thickBot="1" x14ac:dyDescent="0.3">
      <c r="A19" s="19" t="s">
        <v>100</v>
      </c>
      <c r="B19" s="159">
        <v>463</v>
      </c>
      <c r="C19" s="95" t="s">
        <v>124</v>
      </c>
      <c r="D19" s="95" t="s">
        <v>158</v>
      </c>
      <c r="E19" s="96" t="s">
        <v>128</v>
      </c>
      <c r="F19" s="31"/>
      <c r="G19" s="100">
        <v>4842</v>
      </c>
      <c r="H19" s="98">
        <v>6.8999999999999999E-3</v>
      </c>
      <c r="I19" s="99"/>
      <c r="J19" s="31"/>
      <c r="K19" s="42">
        <f t="shared" ref="K19:K20" si="9">((((G19/60+((H19*O19+I19*Q19)))/(O19+Q19))))</f>
        <v>1.6987499999999999E-2</v>
      </c>
      <c r="L19" s="43">
        <f t="shared" ref="L19:L20" si="10">((((G19)+(H19*O19+I19*Q19)*60)))</f>
        <v>8154</v>
      </c>
      <c r="M19" s="43">
        <f t="shared" ref="M19:M20" si="11">B19*L19</f>
        <v>3775302</v>
      </c>
      <c r="N19" s="31"/>
      <c r="O19" s="29">
        <v>8000</v>
      </c>
      <c r="P19" s="40">
        <f t="shared" ref="P19:P20" si="12">O19*H19</f>
        <v>55.199999999999996</v>
      </c>
      <c r="Q19" s="36"/>
      <c r="R19" s="32"/>
      <c r="S19" s="94">
        <v>96.72</v>
      </c>
      <c r="T19" s="137">
        <f t="shared" ref="T19:T20" si="13">((P19+R19+S19))</f>
        <v>151.91999999999999</v>
      </c>
      <c r="U19" s="31"/>
      <c r="V19" s="42">
        <f t="shared" ref="V19:V20" si="14">(T19)/(O19+Q19)</f>
        <v>1.899E-2</v>
      </c>
      <c r="W19" s="43">
        <f t="shared" ref="W19:W20" si="15">((T19)*60)</f>
        <v>9115.1999999999989</v>
      </c>
      <c r="X19" s="43">
        <f t="shared" ref="X19:X20" si="16">B19*W19</f>
        <v>4220337.5999999996</v>
      </c>
      <c r="Y19" s="31"/>
    </row>
    <row r="20" spans="1:27" ht="63" customHeight="1" thickBot="1" x14ac:dyDescent="0.3">
      <c r="A20" s="175" t="s">
        <v>101</v>
      </c>
      <c r="B20" s="157">
        <v>348</v>
      </c>
      <c r="C20" s="176" t="s">
        <v>124</v>
      </c>
      <c r="D20" s="95" t="s">
        <v>159</v>
      </c>
      <c r="E20" s="96" t="s">
        <v>129</v>
      </c>
      <c r="F20" s="38"/>
      <c r="G20" s="100">
        <v>7773</v>
      </c>
      <c r="H20" s="98">
        <v>6.8999999999999999E-3</v>
      </c>
      <c r="I20" s="98">
        <v>0</v>
      </c>
      <c r="J20" s="38"/>
      <c r="K20" s="42">
        <f t="shared" si="9"/>
        <v>1.9972972972972972E-2</v>
      </c>
      <c r="L20" s="43">
        <f t="shared" si="10"/>
        <v>11085</v>
      </c>
      <c r="M20" s="43">
        <f t="shared" si="11"/>
        <v>3857580</v>
      </c>
      <c r="N20" s="38"/>
      <c r="O20" s="34">
        <v>8000</v>
      </c>
      <c r="P20" s="40">
        <f t="shared" si="12"/>
        <v>55.199999999999996</v>
      </c>
      <c r="Q20" s="34">
        <v>1250</v>
      </c>
      <c r="R20" s="40">
        <f>Q20*I20</f>
        <v>0</v>
      </c>
      <c r="S20" s="94">
        <v>144.34</v>
      </c>
      <c r="T20" s="137">
        <f t="shared" si="13"/>
        <v>199.54</v>
      </c>
      <c r="U20" s="38"/>
      <c r="V20" s="42">
        <f t="shared" si="14"/>
        <v>2.1571891891891889E-2</v>
      </c>
      <c r="W20" s="43">
        <f t="shared" si="15"/>
        <v>11972.4</v>
      </c>
      <c r="X20" s="43">
        <f t="shared" si="16"/>
        <v>4166395.1999999997</v>
      </c>
      <c r="Y20" s="38"/>
    </row>
    <row r="21" spans="1:27" ht="63" customHeight="1" thickBot="1" x14ac:dyDescent="0.3">
      <c r="A21" s="175" t="s">
        <v>102</v>
      </c>
      <c r="B21" s="157">
        <v>1392</v>
      </c>
      <c r="C21" s="176" t="s">
        <v>124</v>
      </c>
      <c r="D21" s="95" t="s">
        <v>160</v>
      </c>
      <c r="E21" s="96" t="s">
        <v>130</v>
      </c>
      <c r="F21" s="31"/>
      <c r="G21" s="100">
        <v>5362</v>
      </c>
      <c r="H21" s="98">
        <v>4.4000000000000003E-3</v>
      </c>
      <c r="I21" s="99"/>
      <c r="J21" s="31"/>
      <c r="K21" s="42">
        <f t="shared" si="2"/>
        <v>1.0783333333333334E-2</v>
      </c>
      <c r="L21" s="43">
        <f t="shared" si="3"/>
        <v>9058</v>
      </c>
      <c r="M21" s="43">
        <f t="shared" si="4"/>
        <v>12608736</v>
      </c>
      <c r="N21" s="31"/>
      <c r="O21" s="29">
        <v>14000</v>
      </c>
      <c r="P21" s="40">
        <f t="shared" si="5"/>
        <v>61.6</v>
      </c>
      <c r="Q21" s="36"/>
      <c r="R21" s="32"/>
      <c r="S21" s="94">
        <v>137.86000000000001</v>
      </c>
      <c r="T21" s="137">
        <f t="shared" si="6"/>
        <v>199.46</v>
      </c>
      <c r="U21" s="31"/>
      <c r="V21" s="42">
        <f t="shared" si="7"/>
        <v>1.4247142857142858E-2</v>
      </c>
      <c r="W21" s="43">
        <f t="shared" si="8"/>
        <v>11967.6</v>
      </c>
      <c r="X21" s="43">
        <f t="shared" si="1"/>
        <v>16658899.200000001</v>
      </c>
      <c r="Y21" s="31"/>
    </row>
    <row r="22" spans="1:27" ht="63" customHeight="1" thickBot="1" x14ac:dyDescent="0.3">
      <c r="A22" s="19" t="s">
        <v>103</v>
      </c>
      <c r="B22" s="159">
        <v>1047</v>
      </c>
      <c r="C22" s="95" t="s">
        <v>124</v>
      </c>
      <c r="D22" s="95" t="s">
        <v>161</v>
      </c>
      <c r="E22" s="96" t="s">
        <v>130</v>
      </c>
      <c r="F22" s="38"/>
      <c r="G22" s="100">
        <v>7847</v>
      </c>
      <c r="H22" s="98">
        <v>4.4000000000000003E-3</v>
      </c>
      <c r="I22" s="98">
        <v>0</v>
      </c>
      <c r="J22" s="38"/>
      <c r="K22" s="42">
        <f t="shared" si="2"/>
        <v>1.1316666666666666E-2</v>
      </c>
      <c r="L22" s="43">
        <f t="shared" si="3"/>
        <v>11543</v>
      </c>
      <c r="M22" s="43">
        <f t="shared" si="4"/>
        <v>12085521</v>
      </c>
      <c r="N22" s="38"/>
      <c r="O22" s="34">
        <v>14000</v>
      </c>
      <c r="P22" s="40">
        <f t="shared" si="5"/>
        <v>61.6</v>
      </c>
      <c r="Q22" s="34">
        <v>3000</v>
      </c>
      <c r="R22" s="40">
        <f>Q22*I22</f>
        <v>0</v>
      </c>
      <c r="S22" s="94">
        <v>231.02</v>
      </c>
      <c r="T22" s="137">
        <f t="shared" si="6"/>
        <v>292.62</v>
      </c>
      <c r="U22" s="38"/>
      <c r="V22" s="42">
        <f t="shared" si="7"/>
        <v>1.7212941176470587E-2</v>
      </c>
      <c r="W22" s="43">
        <f t="shared" si="8"/>
        <v>17557.2</v>
      </c>
      <c r="X22" s="43">
        <f t="shared" si="1"/>
        <v>18382388.400000002</v>
      </c>
      <c r="Y22" s="38"/>
    </row>
    <row r="23" spans="1:27" ht="63" customHeight="1" thickBot="1" x14ac:dyDescent="0.3">
      <c r="A23" s="19">
        <v>5</v>
      </c>
      <c r="B23" s="157">
        <v>62</v>
      </c>
      <c r="C23" s="95" t="s">
        <v>124</v>
      </c>
      <c r="D23" s="95" t="s">
        <v>131</v>
      </c>
      <c r="E23" s="96" t="s">
        <v>132</v>
      </c>
      <c r="F23" s="38"/>
      <c r="G23" s="100">
        <v>10516</v>
      </c>
      <c r="H23" s="98">
        <v>4.4000000000000003E-3</v>
      </c>
      <c r="I23" s="99"/>
      <c r="J23" s="38"/>
      <c r="K23" s="42">
        <f t="shared" si="2"/>
        <v>1.1410666666666666E-2</v>
      </c>
      <c r="L23" s="43">
        <f t="shared" si="3"/>
        <v>17116</v>
      </c>
      <c r="M23" s="43">
        <f t="shared" si="4"/>
        <v>1061192</v>
      </c>
      <c r="N23" s="38"/>
      <c r="O23" s="30">
        <v>25000</v>
      </c>
      <c r="P23" s="40">
        <f t="shared" si="5"/>
        <v>110</v>
      </c>
      <c r="Q23" s="37"/>
      <c r="R23" s="32"/>
      <c r="S23" s="94">
        <v>253.89</v>
      </c>
      <c r="T23" s="137">
        <f t="shared" si="6"/>
        <v>363.89</v>
      </c>
      <c r="U23" s="38"/>
      <c r="V23" s="42">
        <f t="shared" si="7"/>
        <v>1.45556E-2</v>
      </c>
      <c r="W23" s="43">
        <f t="shared" si="8"/>
        <v>21833.399999999998</v>
      </c>
      <c r="X23" s="43">
        <f t="shared" si="1"/>
        <v>1353670.7999999998</v>
      </c>
      <c r="Y23" s="38"/>
    </row>
    <row r="24" spans="1:27" ht="63" customHeight="1" thickBot="1" x14ac:dyDescent="0.3">
      <c r="A24" s="19" t="s">
        <v>16</v>
      </c>
      <c r="B24" s="158">
        <v>24</v>
      </c>
      <c r="C24" s="95" t="s">
        <v>124</v>
      </c>
      <c r="D24" s="95" t="s">
        <v>162</v>
      </c>
      <c r="E24" s="96" t="s">
        <v>133</v>
      </c>
      <c r="F24" s="31"/>
      <c r="G24" s="100">
        <v>12198</v>
      </c>
      <c r="H24" s="98">
        <v>4.4000000000000003E-3</v>
      </c>
      <c r="I24" s="98">
        <v>0</v>
      </c>
      <c r="J24" s="31"/>
      <c r="K24" s="42">
        <f t="shared" si="2"/>
        <v>1.0443333333333334E-2</v>
      </c>
      <c r="L24" s="43">
        <f t="shared" si="3"/>
        <v>18798</v>
      </c>
      <c r="M24" s="43">
        <f t="shared" si="4"/>
        <v>451152</v>
      </c>
      <c r="N24" s="31"/>
      <c r="O24" s="29">
        <v>25000</v>
      </c>
      <c r="P24" s="40">
        <f t="shared" si="5"/>
        <v>110</v>
      </c>
      <c r="Q24" s="29">
        <v>5000</v>
      </c>
      <c r="R24" s="40">
        <f>Q24*I24</f>
        <v>0</v>
      </c>
      <c r="S24" s="94">
        <v>295.38</v>
      </c>
      <c r="T24" s="137">
        <f t="shared" si="6"/>
        <v>405.38</v>
      </c>
      <c r="U24" s="31"/>
      <c r="V24" s="42">
        <f t="shared" si="7"/>
        <v>1.3512666666666666E-2</v>
      </c>
      <c r="W24" s="43">
        <f t="shared" si="8"/>
        <v>24322.799999999999</v>
      </c>
      <c r="X24" s="43">
        <f t="shared" si="1"/>
        <v>583747.19999999995</v>
      </c>
      <c r="Y24" s="31"/>
    </row>
    <row r="25" spans="1:27" ht="63" customHeight="1" thickBot="1" x14ac:dyDescent="0.3">
      <c r="A25" s="19">
        <v>6</v>
      </c>
      <c r="B25" s="158">
        <v>14</v>
      </c>
      <c r="C25" s="95" t="s">
        <v>124</v>
      </c>
      <c r="D25" s="95" t="s">
        <v>134</v>
      </c>
      <c r="E25" s="96" t="s">
        <v>135</v>
      </c>
      <c r="F25" s="31"/>
      <c r="G25" s="100">
        <v>22775</v>
      </c>
      <c r="H25" s="98">
        <v>4.1999999999999997E-3</v>
      </c>
      <c r="I25" s="99"/>
      <c r="J25" s="31"/>
      <c r="K25" s="42">
        <f t="shared" si="2"/>
        <v>9.2611111111111106E-3</v>
      </c>
      <c r="L25" s="43">
        <f t="shared" si="3"/>
        <v>41675</v>
      </c>
      <c r="M25" s="43">
        <f t="shared" si="4"/>
        <v>583450</v>
      </c>
      <c r="N25" s="31"/>
      <c r="O25" s="29">
        <v>75000</v>
      </c>
      <c r="P25" s="40">
        <f t="shared" si="5"/>
        <v>315</v>
      </c>
      <c r="Q25" s="36"/>
      <c r="R25" s="32"/>
      <c r="S25" s="94">
        <v>547.9</v>
      </c>
      <c r="T25" s="137">
        <f t="shared" si="6"/>
        <v>862.9</v>
      </c>
      <c r="U25" s="31"/>
      <c r="V25" s="42">
        <f t="shared" si="7"/>
        <v>1.1505333333333333E-2</v>
      </c>
      <c r="W25" s="43">
        <f t="shared" si="8"/>
        <v>51774</v>
      </c>
      <c r="X25" s="43">
        <f t="shared" si="1"/>
        <v>724836</v>
      </c>
      <c r="Y25" s="31"/>
    </row>
    <row r="26" spans="1:27" ht="63" customHeight="1" thickBot="1" x14ac:dyDescent="0.3">
      <c r="A26" s="19" t="s">
        <v>18</v>
      </c>
      <c r="B26" s="157">
        <v>1</v>
      </c>
      <c r="C26" s="95" t="s">
        <v>124</v>
      </c>
      <c r="D26" s="95" t="s">
        <v>136</v>
      </c>
      <c r="E26" s="96" t="s">
        <v>137</v>
      </c>
      <c r="F26" s="31"/>
      <c r="G26" s="100">
        <v>35359</v>
      </c>
      <c r="H26" s="98">
        <v>7.4999999999999997E-3</v>
      </c>
      <c r="I26" s="98">
        <v>3.56E-2</v>
      </c>
      <c r="J26" s="31"/>
      <c r="K26" s="42">
        <f t="shared" si="2"/>
        <v>2.0418166666666664E-2</v>
      </c>
      <c r="L26" s="43">
        <f t="shared" si="3"/>
        <v>122509</v>
      </c>
      <c r="M26" s="43">
        <f t="shared" si="4"/>
        <v>122509</v>
      </c>
      <c r="N26" s="31"/>
      <c r="O26" s="33">
        <v>75000</v>
      </c>
      <c r="P26" s="40">
        <f t="shared" si="5"/>
        <v>562.5</v>
      </c>
      <c r="Q26" s="33">
        <v>25000</v>
      </c>
      <c r="R26" s="40">
        <f>Q26*I26</f>
        <v>890</v>
      </c>
      <c r="S26" s="94">
        <v>1250.82</v>
      </c>
      <c r="T26" s="137">
        <f t="shared" si="6"/>
        <v>2703.3199999999997</v>
      </c>
      <c r="U26" s="31"/>
      <c r="V26" s="42">
        <f t="shared" si="7"/>
        <v>2.7033199999999997E-2</v>
      </c>
      <c r="W26" s="43">
        <f t="shared" si="8"/>
        <v>162199.19999999998</v>
      </c>
      <c r="X26" s="43">
        <f t="shared" si="1"/>
        <v>162199.19999999998</v>
      </c>
      <c r="Y26" s="31"/>
    </row>
    <row r="27" spans="1:27" s="153" customFormat="1" ht="93" customHeight="1" thickBot="1" x14ac:dyDescent="0.45">
      <c r="A27" s="144"/>
      <c r="B27" s="145"/>
      <c r="C27" s="144"/>
      <c r="D27" s="144"/>
      <c r="E27" s="146"/>
      <c r="F27" s="147"/>
      <c r="G27" s="148"/>
      <c r="H27" s="147"/>
      <c r="I27" s="147"/>
      <c r="J27" s="31"/>
      <c r="K27" s="195" t="s">
        <v>63</v>
      </c>
      <c r="L27" s="196"/>
      <c r="M27" s="149">
        <f>SUM(M13:M26)</f>
        <v>39100134</v>
      </c>
      <c r="N27" s="31"/>
      <c r="O27" s="150"/>
      <c r="P27" s="151"/>
      <c r="Q27" s="150"/>
      <c r="R27" s="151"/>
      <c r="S27" s="152"/>
      <c r="T27" s="152"/>
      <c r="U27" s="31"/>
      <c r="V27" s="195" t="s">
        <v>68</v>
      </c>
      <c r="W27" s="196"/>
      <c r="X27" s="149">
        <f>SUM(X13:X26)</f>
        <v>51433990.800000012</v>
      </c>
      <c r="Y27" s="31"/>
    </row>
    <row r="28" spans="1:27" s="21" customFormat="1" ht="48" customHeight="1" x14ac:dyDescent="0.4">
      <c r="A28" s="197" t="s">
        <v>39</v>
      </c>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20"/>
    </row>
    <row r="29" spans="1:27" s="21" customFormat="1" ht="48" customHeight="1" x14ac:dyDescent="0.4">
      <c r="A29" s="197" t="s">
        <v>115</v>
      </c>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20"/>
    </row>
    <row r="30" spans="1:27" s="21" customFormat="1" ht="32.25" customHeight="1" x14ac:dyDescent="0.4">
      <c r="A30" s="197" t="s">
        <v>21</v>
      </c>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20"/>
    </row>
    <row r="31" spans="1:27" s="22" customFormat="1" ht="33.75" customHeight="1" x14ac:dyDescent="0.4">
      <c r="A31" s="197" t="s">
        <v>114</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20"/>
    </row>
    <row r="32" spans="1:27" s="22" customFormat="1" ht="35.25" customHeight="1" x14ac:dyDescent="0.4">
      <c r="A32" s="197" t="s">
        <v>106</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20"/>
      <c r="AA32" s="20"/>
    </row>
    <row r="33" spans="1:26" s="22" customFormat="1" ht="32.25" customHeight="1" x14ac:dyDescent="0.4">
      <c r="A33" s="197" t="s">
        <v>107</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20"/>
    </row>
    <row r="34" spans="1:26" s="22" customFormat="1" ht="35.25" customHeight="1" x14ac:dyDescent="0.4">
      <c r="A34" s="197" t="s">
        <v>113</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20"/>
    </row>
    <row r="35" spans="1:26" s="22" customFormat="1" ht="32.25" customHeight="1" x14ac:dyDescent="0.4">
      <c r="A35" s="197" t="s">
        <v>104</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20"/>
    </row>
    <row r="36" spans="1:26" s="22" customFormat="1" ht="32.25" customHeight="1" x14ac:dyDescent="0.4">
      <c r="A36" s="197" t="s">
        <v>105</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20"/>
    </row>
    <row r="42" spans="1:26" ht="20.25" customHeight="1" x14ac:dyDescent="0.25"/>
  </sheetData>
  <sheetProtection algorithmName="SHA-512" hashValue="kN6x9YHoEgdgbN324JNCK/Js/eI6LNVoafpiycrWttapH9GNoF/IvTchsKEH8VweQAlzpVz+nuQc+XXZHt69xw==" saltValue="JstDX5SgYm1yriTZGzXoyw==" spinCount="100000" sheet="1"/>
  <mergeCells count="24">
    <mergeCell ref="K27:L27"/>
    <mergeCell ref="V27:W27"/>
    <mergeCell ref="A36:Y36"/>
    <mergeCell ref="A29:Y29"/>
    <mergeCell ref="A33:Y33"/>
    <mergeCell ref="A34:Y34"/>
    <mergeCell ref="A28:Y28"/>
    <mergeCell ref="A30:Y30"/>
    <mergeCell ref="A31:Y31"/>
    <mergeCell ref="A35:Y35"/>
    <mergeCell ref="A32:Y32"/>
    <mergeCell ref="A1:X1"/>
    <mergeCell ref="A2:X2"/>
    <mergeCell ref="H10:I10"/>
    <mergeCell ref="C10:E10"/>
    <mergeCell ref="V10:X10"/>
    <mergeCell ref="O9:X9"/>
    <mergeCell ref="C9:E9"/>
    <mergeCell ref="G9:M9"/>
    <mergeCell ref="K10:M10"/>
    <mergeCell ref="O10:R10"/>
    <mergeCell ref="A6:C6"/>
    <mergeCell ref="D6:F6"/>
    <mergeCell ref="B4:D4"/>
  </mergeCells>
  <printOptions horizontalCentered="1" verticalCentered="1" gridLines="1"/>
  <pageMargins left="0.75" right="0.75" top="1" bottom="1" header="0.5" footer="0.5"/>
  <pageSetup scale="22" fitToWidth="4" orientation="landscape" r:id="rId1"/>
  <rowBreaks count="1" manualBreakCount="1">
    <brk id="8" max="31" man="1"/>
  </rowBreaks>
  <colBreaks count="3" manualBreakCount="3">
    <brk id="5" max="1048575" man="1"/>
    <brk id="13" max="1048575" man="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7"/>
  <sheetViews>
    <sheetView topLeftCell="A74" zoomScale="70" zoomScaleNormal="85" zoomScalePageLayoutView="125" workbookViewId="0">
      <selection activeCell="K78" sqref="K78"/>
    </sheetView>
  </sheetViews>
  <sheetFormatPr defaultColWidth="11" defaultRowHeight="15.75" x14ac:dyDescent="0.25"/>
  <cols>
    <col min="1" max="1" width="27.125" customWidth="1"/>
    <col min="2" max="2" width="21.75" customWidth="1"/>
    <col min="3" max="3" width="23.75" customWidth="1"/>
    <col min="4" max="4" width="73.75" customWidth="1"/>
    <col min="5" max="5" width="2.125" customWidth="1"/>
    <col min="6" max="6" width="29.25" customWidth="1"/>
    <col min="7" max="8" width="26.25" customWidth="1"/>
    <col min="9" max="9" width="2.125" customWidth="1"/>
    <col min="10" max="13" width="29.25" customWidth="1"/>
    <col min="14" max="14" width="37.5" customWidth="1"/>
    <col min="15" max="15" width="34.625" customWidth="1"/>
    <col min="16" max="16" width="2.125" customWidth="1"/>
  </cols>
  <sheetData>
    <row r="1" spans="1:16" s="153" customFormat="1" ht="36" customHeight="1" x14ac:dyDescent="0.4">
      <c r="A1" s="177" t="s">
        <v>46</v>
      </c>
      <c r="B1" s="177"/>
      <c r="C1" s="177"/>
      <c r="D1" s="177"/>
      <c r="E1" s="177"/>
      <c r="F1" s="177"/>
      <c r="G1" s="177"/>
      <c r="H1" s="177"/>
      <c r="I1" s="177"/>
      <c r="J1" s="177"/>
      <c r="K1" s="177"/>
      <c r="L1" s="177"/>
      <c r="M1" s="177"/>
      <c r="N1" s="177"/>
      <c r="O1" s="177"/>
      <c r="P1" s="177"/>
    </row>
    <row r="2" spans="1:16" s="153" customFormat="1" ht="36" customHeight="1" x14ac:dyDescent="0.4">
      <c r="A2" s="177" t="s">
        <v>118</v>
      </c>
      <c r="B2" s="177"/>
      <c r="C2" s="177"/>
      <c r="D2" s="177"/>
      <c r="E2" s="177"/>
      <c r="F2" s="177"/>
      <c r="G2" s="177"/>
      <c r="H2" s="177"/>
      <c r="I2" s="177"/>
      <c r="J2" s="177"/>
      <c r="K2" s="177"/>
      <c r="L2" s="177"/>
      <c r="M2" s="177"/>
      <c r="N2" s="177"/>
      <c r="O2" s="177"/>
      <c r="P2" s="177"/>
    </row>
    <row r="3" spans="1:16" ht="16.5" thickBot="1" x14ac:dyDescent="0.3">
      <c r="A3" s="3"/>
      <c r="B3" s="3"/>
      <c r="C3" s="3"/>
      <c r="D3" s="3"/>
    </row>
    <row r="4" spans="1:16" ht="31.5" customHeight="1" thickBot="1" x14ac:dyDescent="0.3">
      <c r="A4" s="154" t="s">
        <v>67</v>
      </c>
      <c r="B4" s="192" t="s">
        <v>151</v>
      </c>
      <c r="C4" s="193"/>
      <c r="D4" s="194"/>
    </row>
    <row r="5" spans="1:16" ht="16.5" thickBot="1" x14ac:dyDescent="0.3">
      <c r="A5" s="3"/>
      <c r="B5" s="3"/>
      <c r="C5" s="3"/>
      <c r="D5" s="3"/>
    </row>
    <row r="6" spans="1:16" ht="31.5" customHeight="1" thickBot="1" x14ac:dyDescent="0.3">
      <c r="A6" s="190" t="s">
        <v>89</v>
      </c>
      <c r="B6" s="190"/>
      <c r="C6" s="190"/>
      <c r="D6" s="191"/>
      <c r="E6" s="192" t="s">
        <v>152</v>
      </c>
      <c r="F6" s="193"/>
      <c r="G6" s="194"/>
    </row>
    <row r="7" spans="1:16" x14ac:dyDescent="0.25">
      <c r="A7" s="3"/>
      <c r="B7" s="3"/>
      <c r="C7" s="3"/>
      <c r="D7" s="3"/>
    </row>
    <row r="8" spans="1:16" ht="16.5" thickBot="1" x14ac:dyDescent="0.3">
      <c r="A8" s="3"/>
      <c r="B8" s="3"/>
      <c r="C8" s="3"/>
    </row>
    <row r="9" spans="1:16" s="141" customFormat="1" ht="45.6" customHeight="1" thickBot="1" x14ac:dyDescent="0.4">
      <c r="A9" s="140"/>
      <c r="B9" s="187" t="s">
        <v>56</v>
      </c>
      <c r="C9" s="188"/>
      <c r="D9" s="189"/>
      <c r="E9" s="143"/>
      <c r="F9" s="187" t="s">
        <v>64</v>
      </c>
      <c r="G9" s="188"/>
      <c r="H9" s="189"/>
      <c r="I9" s="143"/>
      <c r="J9" s="198" t="s">
        <v>112</v>
      </c>
      <c r="K9" s="199"/>
      <c r="L9" s="199"/>
      <c r="M9" s="199"/>
      <c r="N9" s="199"/>
      <c r="O9" s="200"/>
      <c r="P9" s="143"/>
    </row>
    <row r="10" spans="1:16" ht="41.45" customHeight="1" thickBot="1" x14ac:dyDescent="0.3">
      <c r="A10" s="11"/>
      <c r="B10" s="178" t="s">
        <v>119</v>
      </c>
      <c r="C10" s="180"/>
      <c r="D10" s="179"/>
      <c r="E10" s="31"/>
      <c r="F10" s="17" t="s">
        <v>43</v>
      </c>
      <c r="G10" s="178" t="s">
        <v>54</v>
      </c>
      <c r="H10" s="179"/>
      <c r="I10" s="31"/>
      <c r="J10" s="178" t="s">
        <v>55</v>
      </c>
      <c r="K10" s="180"/>
      <c r="L10" s="180"/>
      <c r="M10" s="179"/>
      <c r="N10" s="139" t="s">
        <v>52</v>
      </c>
      <c r="O10" s="17" t="s">
        <v>53</v>
      </c>
      <c r="P10" s="31"/>
    </row>
    <row r="11" spans="1:16" ht="235.5" customHeight="1" thickBot="1" x14ac:dyDescent="0.3">
      <c r="A11" s="55" t="s">
        <v>13</v>
      </c>
      <c r="B11" s="55" t="s">
        <v>20</v>
      </c>
      <c r="C11" s="55" t="s">
        <v>44</v>
      </c>
      <c r="D11" s="55" t="s">
        <v>70</v>
      </c>
      <c r="E11" s="67"/>
      <c r="F11" s="18" t="s">
        <v>69</v>
      </c>
      <c r="G11" s="18" t="s">
        <v>121</v>
      </c>
      <c r="H11" s="18" t="s">
        <v>122</v>
      </c>
      <c r="I11" s="67"/>
      <c r="J11" s="18" t="s">
        <v>41</v>
      </c>
      <c r="K11" s="160" t="s">
        <v>79</v>
      </c>
      <c r="L11" s="18" t="s">
        <v>42</v>
      </c>
      <c r="M11" s="160" t="s">
        <v>80</v>
      </c>
      <c r="N11" s="18" t="s">
        <v>71</v>
      </c>
      <c r="O11" s="160" t="s">
        <v>82</v>
      </c>
      <c r="P11" s="67"/>
    </row>
    <row r="12" spans="1:16" ht="63" customHeight="1" thickTop="1" thickBot="1" x14ac:dyDescent="0.3">
      <c r="A12" s="68">
        <v>1</v>
      </c>
      <c r="B12" s="101" t="s">
        <v>124</v>
      </c>
      <c r="C12" s="101" t="s">
        <v>138</v>
      </c>
      <c r="D12" s="102" t="s">
        <v>139</v>
      </c>
      <c r="E12" s="69"/>
      <c r="F12" s="103">
        <v>2352</v>
      </c>
      <c r="G12" s="104">
        <v>8.0000000000000002E-3</v>
      </c>
      <c r="H12" s="105"/>
      <c r="I12" s="69"/>
      <c r="J12" s="70">
        <v>1000</v>
      </c>
      <c r="K12" s="71">
        <f>(J12*G12)</f>
        <v>8</v>
      </c>
      <c r="L12" s="72"/>
      <c r="M12" s="73"/>
      <c r="N12" s="117">
        <v>48.92</v>
      </c>
      <c r="O12" s="138">
        <f>((K12+M12+N12))</f>
        <v>56.92</v>
      </c>
      <c r="P12" s="69"/>
    </row>
    <row r="13" spans="1:16" ht="63" customHeight="1" thickBot="1" x14ac:dyDescent="0.3">
      <c r="A13" s="19">
        <v>1</v>
      </c>
      <c r="B13" s="95" t="s">
        <v>124</v>
      </c>
      <c r="C13" s="95" t="s">
        <v>140</v>
      </c>
      <c r="D13" s="96" t="s">
        <v>141</v>
      </c>
      <c r="E13" s="31"/>
      <c r="F13" s="97">
        <v>3257</v>
      </c>
      <c r="G13" s="98">
        <v>8.6E-3</v>
      </c>
      <c r="H13" s="99"/>
      <c r="I13" s="31"/>
      <c r="J13" s="27">
        <v>1000</v>
      </c>
      <c r="K13" s="40">
        <f>(J13*G13)</f>
        <v>8.6</v>
      </c>
      <c r="L13" s="35"/>
      <c r="M13" s="32"/>
      <c r="N13" s="93">
        <v>67.099999999999994</v>
      </c>
      <c r="O13" s="138">
        <f t="shared" ref="O13:O81" si="0">((K13+M13+N13))</f>
        <v>75.699999999999989</v>
      </c>
      <c r="P13" s="31"/>
    </row>
    <row r="14" spans="1:16" ht="63" customHeight="1" thickBot="1" x14ac:dyDescent="0.3">
      <c r="A14" s="19">
        <v>1</v>
      </c>
      <c r="B14" s="95"/>
      <c r="C14" s="95"/>
      <c r="D14" s="96"/>
      <c r="E14" s="31"/>
      <c r="F14" s="97"/>
      <c r="G14" s="98"/>
      <c r="H14" s="99"/>
      <c r="I14" s="31"/>
      <c r="J14" s="27">
        <v>1000</v>
      </c>
      <c r="K14" s="40">
        <f>(J14*G14)</f>
        <v>0</v>
      </c>
      <c r="L14" s="35"/>
      <c r="M14" s="32"/>
      <c r="N14" s="93"/>
      <c r="O14" s="138">
        <f t="shared" si="0"/>
        <v>0</v>
      </c>
      <c r="P14" s="31"/>
    </row>
    <row r="15" spans="1:16" ht="63" customHeight="1" thickBot="1" x14ac:dyDescent="0.3">
      <c r="A15" s="19">
        <v>1</v>
      </c>
      <c r="B15" s="95"/>
      <c r="C15" s="95"/>
      <c r="D15" s="96"/>
      <c r="E15" s="31"/>
      <c r="F15" s="97"/>
      <c r="G15" s="98"/>
      <c r="H15" s="99"/>
      <c r="I15" s="31"/>
      <c r="J15" s="27">
        <v>1000</v>
      </c>
      <c r="K15" s="40">
        <f>(J15*G15)</f>
        <v>0</v>
      </c>
      <c r="L15" s="35"/>
      <c r="M15" s="32"/>
      <c r="N15" s="93"/>
      <c r="O15" s="138">
        <f t="shared" si="0"/>
        <v>0</v>
      </c>
      <c r="P15" s="31"/>
    </row>
    <row r="16" spans="1:16" ht="63" customHeight="1" thickBot="1" x14ac:dyDescent="0.3">
      <c r="A16" s="74">
        <v>1</v>
      </c>
      <c r="B16" s="106"/>
      <c r="C16" s="106"/>
      <c r="D16" s="107"/>
      <c r="E16" s="38"/>
      <c r="F16" s="108"/>
      <c r="G16" s="109"/>
      <c r="H16" s="110"/>
      <c r="I16" s="38"/>
      <c r="J16" s="75">
        <v>1000</v>
      </c>
      <c r="K16" s="76">
        <f>(J16*G16)</f>
        <v>0</v>
      </c>
      <c r="L16" s="77"/>
      <c r="M16" s="78"/>
      <c r="N16" s="118"/>
      <c r="O16" s="138">
        <f t="shared" si="0"/>
        <v>0</v>
      </c>
      <c r="P16" s="38"/>
    </row>
    <row r="17" spans="1:16" ht="63" customHeight="1" thickTop="1" thickBot="1" x14ac:dyDescent="0.3">
      <c r="A17" s="68" t="s">
        <v>17</v>
      </c>
      <c r="B17" s="101" t="s">
        <v>124</v>
      </c>
      <c r="C17" s="101" t="s">
        <v>126</v>
      </c>
      <c r="D17" s="102" t="s">
        <v>139</v>
      </c>
      <c r="E17" s="69"/>
      <c r="F17" s="103">
        <v>4907</v>
      </c>
      <c r="G17" s="104">
        <v>1.5900000000000001E-2</v>
      </c>
      <c r="H17" s="104"/>
      <c r="I17" s="69"/>
      <c r="J17" s="70">
        <v>1000</v>
      </c>
      <c r="K17" s="71">
        <f>J17*G17</f>
        <v>15.9</v>
      </c>
      <c r="L17" s="79">
        <v>250</v>
      </c>
      <c r="M17" s="71">
        <f>L17*H17</f>
        <v>0</v>
      </c>
      <c r="N17" s="117">
        <v>93.24</v>
      </c>
      <c r="O17" s="138">
        <f t="shared" si="0"/>
        <v>109.14</v>
      </c>
      <c r="P17" s="69"/>
    </row>
    <row r="18" spans="1:16" ht="63" customHeight="1" thickBot="1" x14ac:dyDescent="0.3">
      <c r="A18" s="19" t="s">
        <v>17</v>
      </c>
      <c r="B18" s="95"/>
      <c r="C18" s="95"/>
      <c r="D18" s="96"/>
      <c r="E18" s="31"/>
      <c r="F18" s="97"/>
      <c r="G18" s="98"/>
      <c r="H18" s="98"/>
      <c r="I18" s="31"/>
      <c r="J18" s="27">
        <v>1000</v>
      </c>
      <c r="K18" s="40">
        <f>J18*G18</f>
        <v>0</v>
      </c>
      <c r="L18" s="28">
        <v>250</v>
      </c>
      <c r="M18" s="40">
        <f>L18*H18</f>
        <v>0</v>
      </c>
      <c r="N18" s="93"/>
      <c r="O18" s="138">
        <f t="shared" si="0"/>
        <v>0</v>
      </c>
      <c r="P18" s="31"/>
    </row>
    <row r="19" spans="1:16" ht="63" customHeight="1" thickBot="1" x14ac:dyDescent="0.3">
      <c r="A19" s="19" t="s">
        <v>17</v>
      </c>
      <c r="B19" s="95"/>
      <c r="C19" s="95"/>
      <c r="D19" s="96"/>
      <c r="E19" s="31"/>
      <c r="F19" s="97"/>
      <c r="G19" s="98"/>
      <c r="H19" s="98"/>
      <c r="I19" s="31"/>
      <c r="J19" s="27">
        <v>1000</v>
      </c>
      <c r="K19" s="40">
        <f>J19*G19</f>
        <v>0</v>
      </c>
      <c r="L19" s="28">
        <v>250</v>
      </c>
      <c r="M19" s="40">
        <f>L19*H19</f>
        <v>0</v>
      </c>
      <c r="N19" s="93"/>
      <c r="O19" s="138">
        <f t="shared" si="0"/>
        <v>0</v>
      </c>
      <c r="P19" s="31"/>
    </row>
    <row r="20" spans="1:16" ht="63" customHeight="1" thickBot="1" x14ac:dyDescent="0.3">
      <c r="A20" s="19" t="s">
        <v>17</v>
      </c>
      <c r="B20" s="95"/>
      <c r="C20" s="95"/>
      <c r="D20" s="96"/>
      <c r="E20" s="31"/>
      <c r="F20" s="97"/>
      <c r="G20" s="98"/>
      <c r="H20" s="98"/>
      <c r="I20" s="31"/>
      <c r="J20" s="27">
        <v>1000</v>
      </c>
      <c r="K20" s="40">
        <f>J20*G20</f>
        <v>0</v>
      </c>
      <c r="L20" s="28">
        <v>250</v>
      </c>
      <c r="M20" s="40">
        <f>L20*H20</f>
        <v>0</v>
      </c>
      <c r="N20" s="93"/>
      <c r="O20" s="138">
        <f t="shared" si="0"/>
        <v>0</v>
      </c>
      <c r="P20" s="31"/>
    </row>
    <row r="21" spans="1:16" ht="63" customHeight="1" thickBot="1" x14ac:dyDescent="0.3">
      <c r="A21" s="74" t="s">
        <v>17</v>
      </c>
      <c r="B21" s="106"/>
      <c r="C21" s="106"/>
      <c r="D21" s="107"/>
      <c r="E21" s="38"/>
      <c r="F21" s="108"/>
      <c r="G21" s="109"/>
      <c r="H21" s="109"/>
      <c r="I21" s="38"/>
      <c r="J21" s="75">
        <v>1000</v>
      </c>
      <c r="K21" s="76">
        <f>J21*G21</f>
        <v>0</v>
      </c>
      <c r="L21" s="80">
        <v>250</v>
      </c>
      <c r="M21" s="76">
        <f>L21*H21</f>
        <v>0</v>
      </c>
      <c r="N21" s="118"/>
      <c r="O21" s="138">
        <f t="shared" si="0"/>
        <v>0</v>
      </c>
      <c r="P21" s="38"/>
    </row>
    <row r="22" spans="1:16" ht="63" customHeight="1" thickTop="1" thickBot="1" x14ac:dyDescent="0.3">
      <c r="A22" s="68">
        <v>2</v>
      </c>
      <c r="B22" s="101"/>
      <c r="C22" s="101"/>
      <c r="D22" s="102"/>
      <c r="E22" s="69"/>
      <c r="F22" s="103"/>
      <c r="G22" s="104"/>
      <c r="H22" s="105"/>
      <c r="I22" s="69"/>
      <c r="J22" s="70">
        <v>2000</v>
      </c>
      <c r="K22" s="71">
        <f t="shared" ref="K22:K23" si="1">J22*G22</f>
        <v>0</v>
      </c>
      <c r="L22" s="72"/>
      <c r="M22" s="73"/>
      <c r="N22" s="117"/>
      <c r="O22" s="138">
        <f t="shared" si="0"/>
        <v>0</v>
      </c>
      <c r="P22" s="69"/>
    </row>
    <row r="23" spans="1:16" ht="63" customHeight="1" thickBot="1" x14ac:dyDescent="0.3">
      <c r="A23" s="19">
        <v>2</v>
      </c>
      <c r="B23" s="95"/>
      <c r="C23" s="95"/>
      <c r="D23" s="96"/>
      <c r="E23" s="31"/>
      <c r="F23" s="97"/>
      <c r="G23" s="98"/>
      <c r="H23" s="99"/>
      <c r="I23" s="31"/>
      <c r="J23" s="27">
        <v>2000</v>
      </c>
      <c r="K23" s="40">
        <f t="shared" si="1"/>
        <v>0</v>
      </c>
      <c r="L23" s="35"/>
      <c r="M23" s="32"/>
      <c r="N23" s="93"/>
      <c r="O23" s="138">
        <f t="shared" si="0"/>
        <v>0</v>
      </c>
      <c r="P23" s="31"/>
    </row>
    <row r="24" spans="1:16" ht="63" customHeight="1" thickBot="1" x14ac:dyDescent="0.3">
      <c r="A24" s="19">
        <v>2</v>
      </c>
      <c r="B24" s="95"/>
      <c r="C24" s="95"/>
      <c r="D24" s="96"/>
      <c r="E24" s="31"/>
      <c r="F24" s="97"/>
      <c r="G24" s="98"/>
      <c r="H24" s="99"/>
      <c r="I24" s="31"/>
      <c r="J24" s="27">
        <v>2000</v>
      </c>
      <c r="K24" s="40">
        <f t="shared" ref="K24" si="2">J24*G24</f>
        <v>0</v>
      </c>
      <c r="L24" s="35"/>
      <c r="M24" s="32"/>
      <c r="N24" s="93"/>
      <c r="O24" s="138">
        <f t="shared" si="0"/>
        <v>0</v>
      </c>
      <c r="P24" s="31"/>
    </row>
    <row r="25" spans="1:16" ht="63" customHeight="1" thickBot="1" x14ac:dyDescent="0.3">
      <c r="A25" s="19">
        <v>2</v>
      </c>
      <c r="B25" s="95"/>
      <c r="C25" s="95"/>
      <c r="D25" s="96"/>
      <c r="E25" s="31"/>
      <c r="F25" s="97"/>
      <c r="G25" s="98"/>
      <c r="H25" s="99"/>
      <c r="I25" s="31"/>
      <c r="J25" s="27">
        <v>2000</v>
      </c>
      <c r="K25" s="40">
        <f t="shared" ref="K25" si="3">J25*G25</f>
        <v>0</v>
      </c>
      <c r="L25" s="35"/>
      <c r="M25" s="32"/>
      <c r="N25" s="93"/>
      <c r="O25" s="138">
        <f t="shared" si="0"/>
        <v>0</v>
      </c>
      <c r="P25" s="31"/>
    </row>
    <row r="26" spans="1:16" ht="63" customHeight="1" thickBot="1" x14ac:dyDescent="0.3">
      <c r="A26" s="74">
        <v>2</v>
      </c>
      <c r="B26" s="106"/>
      <c r="C26" s="106"/>
      <c r="D26" s="107"/>
      <c r="E26" s="38"/>
      <c r="F26" s="108"/>
      <c r="G26" s="109"/>
      <c r="H26" s="110"/>
      <c r="I26" s="38"/>
      <c r="J26" s="75">
        <v>2000</v>
      </c>
      <c r="K26" s="76">
        <f t="shared" ref="K26:K81" si="4">J26*G26</f>
        <v>0</v>
      </c>
      <c r="L26" s="77"/>
      <c r="M26" s="78"/>
      <c r="N26" s="118"/>
      <c r="O26" s="138">
        <f t="shared" si="0"/>
        <v>0</v>
      </c>
      <c r="P26" s="38"/>
    </row>
    <row r="27" spans="1:16" ht="63" customHeight="1" thickTop="1" thickBot="1" x14ac:dyDescent="0.3">
      <c r="A27" s="68" t="s">
        <v>8</v>
      </c>
      <c r="B27" s="101" t="s">
        <v>124</v>
      </c>
      <c r="C27" s="101" t="s">
        <v>157</v>
      </c>
      <c r="D27" s="102" t="s">
        <v>142</v>
      </c>
      <c r="E27" s="69"/>
      <c r="F27" s="103">
        <v>5866</v>
      </c>
      <c r="G27" s="104">
        <v>8.9999999999999993E-3</v>
      </c>
      <c r="H27" s="104">
        <v>0</v>
      </c>
      <c r="I27" s="69"/>
      <c r="J27" s="70">
        <v>2000</v>
      </c>
      <c r="K27" s="71">
        <f t="shared" si="4"/>
        <v>18</v>
      </c>
      <c r="L27" s="79">
        <v>500</v>
      </c>
      <c r="M27" s="71">
        <f>L27*H27</f>
        <v>0</v>
      </c>
      <c r="N27" s="117">
        <v>109.91</v>
      </c>
      <c r="O27" s="138">
        <f t="shared" si="0"/>
        <v>127.91</v>
      </c>
      <c r="P27" s="69"/>
    </row>
    <row r="28" spans="1:16" ht="63" customHeight="1" thickBot="1" x14ac:dyDescent="0.3">
      <c r="A28" s="19" t="s">
        <v>8</v>
      </c>
      <c r="B28" s="95"/>
      <c r="C28" s="95"/>
      <c r="D28" s="96"/>
      <c r="E28" s="31"/>
      <c r="F28" s="97"/>
      <c r="G28" s="98"/>
      <c r="H28" s="98"/>
      <c r="I28" s="31"/>
      <c r="J28" s="27">
        <v>2000</v>
      </c>
      <c r="K28" s="40">
        <f t="shared" si="4"/>
        <v>0</v>
      </c>
      <c r="L28" s="28">
        <v>500</v>
      </c>
      <c r="M28" s="40">
        <f>L28*H28</f>
        <v>0</v>
      </c>
      <c r="N28" s="93"/>
      <c r="O28" s="138">
        <f t="shared" si="0"/>
        <v>0</v>
      </c>
      <c r="P28" s="31"/>
    </row>
    <row r="29" spans="1:16" ht="63" customHeight="1" thickBot="1" x14ac:dyDescent="0.3">
      <c r="A29" s="19" t="s">
        <v>8</v>
      </c>
      <c r="B29" s="95"/>
      <c r="C29" s="95"/>
      <c r="D29" s="96"/>
      <c r="E29" s="31"/>
      <c r="F29" s="97"/>
      <c r="G29" s="98"/>
      <c r="H29" s="98"/>
      <c r="I29" s="31"/>
      <c r="J29" s="27">
        <v>2000</v>
      </c>
      <c r="K29" s="40">
        <f t="shared" ref="K29" si="5">J29*G29</f>
        <v>0</v>
      </c>
      <c r="L29" s="28">
        <v>500</v>
      </c>
      <c r="M29" s="40">
        <f>L29*H29</f>
        <v>0</v>
      </c>
      <c r="N29" s="93"/>
      <c r="O29" s="138">
        <f t="shared" si="0"/>
        <v>0</v>
      </c>
      <c r="P29" s="31"/>
    </row>
    <row r="30" spans="1:16" ht="63" customHeight="1" thickBot="1" x14ac:dyDescent="0.3">
      <c r="A30" s="19" t="s">
        <v>8</v>
      </c>
      <c r="B30" s="95"/>
      <c r="C30" s="95"/>
      <c r="D30" s="96"/>
      <c r="E30" s="31"/>
      <c r="F30" s="97"/>
      <c r="G30" s="98"/>
      <c r="H30" s="98"/>
      <c r="I30" s="31"/>
      <c r="J30" s="27">
        <v>2000</v>
      </c>
      <c r="K30" s="40">
        <f t="shared" ref="K30" si="6">J30*G30</f>
        <v>0</v>
      </c>
      <c r="L30" s="28">
        <v>500</v>
      </c>
      <c r="M30" s="40">
        <f>L30*H30</f>
        <v>0</v>
      </c>
      <c r="N30" s="93"/>
      <c r="O30" s="138">
        <f t="shared" si="0"/>
        <v>0</v>
      </c>
      <c r="P30" s="31"/>
    </row>
    <row r="31" spans="1:16" ht="63" customHeight="1" thickBot="1" x14ac:dyDescent="0.3">
      <c r="A31" s="74" t="s">
        <v>8</v>
      </c>
      <c r="B31" s="106"/>
      <c r="C31" s="106"/>
      <c r="D31" s="107"/>
      <c r="E31" s="38"/>
      <c r="F31" s="108"/>
      <c r="G31" s="109"/>
      <c r="H31" s="109"/>
      <c r="I31" s="38"/>
      <c r="J31" s="75">
        <v>2000</v>
      </c>
      <c r="K31" s="76">
        <f t="shared" si="4"/>
        <v>0</v>
      </c>
      <c r="L31" s="80">
        <v>500</v>
      </c>
      <c r="M31" s="76">
        <f>L31*H31</f>
        <v>0</v>
      </c>
      <c r="N31" s="118"/>
      <c r="O31" s="138">
        <f t="shared" si="0"/>
        <v>0</v>
      </c>
      <c r="P31" s="38"/>
    </row>
    <row r="32" spans="1:16" ht="63" customHeight="1" thickTop="1" thickBot="1" x14ac:dyDescent="0.3">
      <c r="A32" s="68">
        <v>3</v>
      </c>
      <c r="B32" s="101"/>
      <c r="C32" s="101"/>
      <c r="D32" s="102"/>
      <c r="E32" s="69"/>
      <c r="F32" s="103"/>
      <c r="G32" s="104"/>
      <c r="H32" s="105"/>
      <c r="I32" s="69"/>
      <c r="J32" s="70">
        <v>3500</v>
      </c>
      <c r="K32" s="71">
        <f t="shared" si="4"/>
        <v>0</v>
      </c>
      <c r="L32" s="72"/>
      <c r="M32" s="73"/>
      <c r="N32" s="117"/>
      <c r="O32" s="138">
        <f t="shared" si="0"/>
        <v>0</v>
      </c>
      <c r="P32" s="69"/>
    </row>
    <row r="33" spans="1:16" ht="63" customHeight="1" thickBot="1" x14ac:dyDescent="0.3">
      <c r="A33" s="19">
        <v>3</v>
      </c>
      <c r="B33" s="95"/>
      <c r="C33" s="95"/>
      <c r="D33" s="96"/>
      <c r="E33" s="31"/>
      <c r="F33" s="97"/>
      <c r="G33" s="98"/>
      <c r="H33" s="99"/>
      <c r="I33" s="31"/>
      <c r="J33" s="27">
        <v>3500</v>
      </c>
      <c r="K33" s="40">
        <f t="shared" si="4"/>
        <v>0</v>
      </c>
      <c r="L33" s="35"/>
      <c r="M33" s="32"/>
      <c r="N33" s="93"/>
      <c r="O33" s="138">
        <f t="shared" si="0"/>
        <v>0</v>
      </c>
      <c r="P33" s="31"/>
    </row>
    <row r="34" spans="1:16" ht="63" customHeight="1" thickBot="1" x14ac:dyDescent="0.3">
      <c r="A34" s="19">
        <v>3</v>
      </c>
      <c r="B34" s="95"/>
      <c r="C34" s="95"/>
      <c r="D34" s="96"/>
      <c r="E34" s="31"/>
      <c r="F34" s="97"/>
      <c r="G34" s="98"/>
      <c r="H34" s="99"/>
      <c r="I34" s="31"/>
      <c r="J34" s="27">
        <v>3500</v>
      </c>
      <c r="K34" s="40">
        <f t="shared" ref="K34" si="7">J34*G34</f>
        <v>0</v>
      </c>
      <c r="L34" s="35"/>
      <c r="M34" s="32"/>
      <c r="N34" s="93"/>
      <c r="O34" s="138">
        <f t="shared" si="0"/>
        <v>0</v>
      </c>
      <c r="P34" s="31"/>
    </row>
    <row r="35" spans="1:16" ht="63" customHeight="1" thickBot="1" x14ac:dyDescent="0.3">
      <c r="A35" s="19">
        <v>3</v>
      </c>
      <c r="B35" s="95"/>
      <c r="C35" s="95"/>
      <c r="D35" s="96"/>
      <c r="E35" s="31"/>
      <c r="F35" s="97"/>
      <c r="G35" s="98"/>
      <c r="H35" s="99"/>
      <c r="I35" s="31"/>
      <c r="J35" s="27">
        <v>3500</v>
      </c>
      <c r="K35" s="40">
        <f t="shared" ref="K35" si="8">J35*G35</f>
        <v>0</v>
      </c>
      <c r="L35" s="35"/>
      <c r="M35" s="32"/>
      <c r="N35" s="93"/>
      <c r="O35" s="138">
        <f t="shared" si="0"/>
        <v>0</v>
      </c>
      <c r="P35" s="31"/>
    </row>
    <row r="36" spans="1:16" ht="63" customHeight="1" thickBot="1" x14ac:dyDescent="0.3">
      <c r="A36" s="74">
        <v>3</v>
      </c>
      <c r="B36" s="106"/>
      <c r="C36" s="106"/>
      <c r="D36" s="107"/>
      <c r="E36" s="38"/>
      <c r="F36" s="108"/>
      <c r="G36" s="109"/>
      <c r="H36" s="110"/>
      <c r="I36" s="38"/>
      <c r="J36" s="75">
        <v>3500</v>
      </c>
      <c r="K36" s="76">
        <f t="shared" si="4"/>
        <v>0</v>
      </c>
      <c r="L36" s="77"/>
      <c r="M36" s="78"/>
      <c r="N36" s="118"/>
      <c r="O36" s="138">
        <f t="shared" si="0"/>
        <v>0</v>
      </c>
      <c r="P36" s="38"/>
    </row>
    <row r="37" spans="1:16" ht="63" customHeight="1" thickTop="1" thickBot="1" x14ac:dyDescent="0.3">
      <c r="A37" s="68" t="s">
        <v>10</v>
      </c>
      <c r="B37" s="101" t="s">
        <v>124</v>
      </c>
      <c r="C37" s="101" t="s">
        <v>163</v>
      </c>
      <c r="D37" s="102" t="s">
        <v>143</v>
      </c>
      <c r="E37" s="69"/>
      <c r="F37" s="103">
        <v>7301</v>
      </c>
      <c r="G37" s="104">
        <v>8.9999999999999993E-3</v>
      </c>
      <c r="H37" s="104">
        <v>0</v>
      </c>
      <c r="I37" s="69"/>
      <c r="J37" s="81">
        <v>3500</v>
      </c>
      <c r="K37" s="71">
        <f t="shared" si="4"/>
        <v>31.499999999999996</v>
      </c>
      <c r="L37" s="81">
        <v>1000</v>
      </c>
      <c r="M37" s="71">
        <f>L37*H37</f>
        <v>0</v>
      </c>
      <c r="N37" s="117">
        <v>130.79</v>
      </c>
      <c r="O37" s="138">
        <f t="shared" si="0"/>
        <v>162.29</v>
      </c>
      <c r="P37" s="69"/>
    </row>
    <row r="38" spans="1:16" ht="63" customHeight="1" thickTop="1" thickBot="1" x14ac:dyDescent="0.3">
      <c r="A38" s="19" t="s">
        <v>10</v>
      </c>
      <c r="B38" s="95" t="s">
        <v>124</v>
      </c>
      <c r="C38" s="95" t="s">
        <v>164</v>
      </c>
      <c r="D38" s="96" t="s">
        <v>143</v>
      </c>
      <c r="E38" s="31"/>
      <c r="F38" s="97">
        <v>7394</v>
      </c>
      <c r="G38" s="104">
        <v>8.9999999999999993E-3</v>
      </c>
      <c r="H38" s="104">
        <v>0</v>
      </c>
      <c r="I38" s="31"/>
      <c r="J38" s="33">
        <v>3500</v>
      </c>
      <c r="K38" s="40">
        <f t="shared" ref="K38:K39" si="9">J38*G38</f>
        <v>31.499999999999996</v>
      </c>
      <c r="L38" s="33">
        <v>1000</v>
      </c>
      <c r="M38" s="40">
        <f>L38*H38</f>
        <v>0</v>
      </c>
      <c r="N38" s="93">
        <v>132.62</v>
      </c>
      <c r="O38" s="138">
        <f t="shared" si="0"/>
        <v>164.12</v>
      </c>
      <c r="P38" s="31"/>
    </row>
    <row r="39" spans="1:16" ht="63" customHeight="1" thickTop="1" thickBot="1" x14ac:dyDescent="0.3">
      <c r="A39" s="19" t="s">
        <v>10</v>
      </c>
      <c r="B39" s="95" t="s">
        <v>124</v>
      </c>
      <c r="C39" s="95" t="s">
        <v>165</v>
      </c>
      <c r="D39" s="96" t="s">
        <v>143</v>
      </c>
      <c r="E39" s="31"/>
      <c r="F39" s="97">
        <v>7400</v>
      </c>
      <c r="G39" s="104">
        <v>8.9999999999999993E-3</v>
      </c>
      <c r="H39" s="104">
        <v>0</v>
      </c>
      <c r="I39" s="31"/>
      <c r="J39" s="33">
        <v>3500</v>
      </c>
      <c r="K39" s="40">
        <f t="shared" si="9"/>
        <v>31.499999999999996</v>
      </c>
      <c r="L39" s="33">
        <v>1000</v>
      </c>
      <c r="M39" s="40">
        <f>L39*H39</f>
        <v>0</v>
      </c>
      <c r="N39" s="93">
        <v>140.72999999999999</v>
      </c>
      <c r="O39" s="138">
        <f t="shared" si="0"/>
        <v>172.23</v>
      </c>
      <c r="P39" s="31"/>
    </row>
    <row r="40" spans="1:16" ht="63" customHeight="1" thickBot="1" x14ac:dyDescent="0.3">
      <c r="A40" s="19" t="s">
        <v>10</v>
      </c>
      <c r="B40" s="95"/>
      <c r="C40" s="95"/>
      <c r="D40" s="96"/>
      <c r="E40" s="31"/>
      <c r="F40" s="97"/>
      <c r="G40" s="98"/>
      <c r="H40" s="98"/>
      <c r="I40" s="31"/>
      <c r="J40" s="33">
        <v>3500</v>
      </c>
      <c r="K40" s="40">
        <f t="shared" ref="K40" si="10">J40*G40</f>
        <v>0</v>
      </c>
      <c r="L40" s="33">
        <v>1000</v>
      </c>
      <c r="M40" s="40">
        <f>L40*H40</f>
        <v>0</v>
      </c>
      <c r="N40" s="93"/>
      <c r="O40" s="138">
        <f t="shared" si="0"/>
        <v>0</v>
      </c>
      <c r="P40" s="31"/>
    </row>
    <row r="41" spans="1:16" ht="63" customHeight="1" thickBot="1" x14ac:dyDescent="0.3">
      <c r="A41" s="74" t="s">
        <v>10</v>
      </c>
      <c r="B41" s="106"/>
      <c r="C41" s="106"/>
      <c r="D41" s="107"/>
      <c r="E41" s="38"/>
      <c r="F41" s="108"/>
      <c r="G41" s="109"/>
      <c r="H41" s="109"/>
      <c r="I41" s="38"/>
      <c r="J41" s="82">
        <v>3500</v>
      </c>
      <c r="K41" s="76">
        <f t="shared" si="4"/>
        <v>0</v>
      </c>
      <c r="L41" s="82">
        <v>1000</v>
      </c>
      <c r="M41" s="76">
        <f>L41*H41</f>
        <v>0</v>
      </c>
      <c r="N41" s="118"/>
      <c r="O41" s="138">
        <f t="shared" si="0"/>
        <v>0</v>
      </c>
      <c r="P41" s="38"/>
    </row>
    <row r="42" spans="1:16" ht="63" customHeight="1" thickTop="1" thickBot="1" x14ac:dyDescent="0.3">
      <c r="A42" s="68" t="s">
        <v>100</v>
      </c>
      <c r="B42" s="101" t="s">
        <v>124</v>
      </c>
      <c r="C42" s="101" t="s">
        <v>166</v>
      </c>
      <c r="D42" s="102" t="s">
        <v>143</v>
      </c>
      <c r="E42" s="69"/>
      <c r="F42" s="111">
        <v>4850</v>
      </c>
      <c r="G42" s="104">
        <v>6.8999999999999999E-3</v>
      </c>
      <c r="H42" s="105"/>
      <c r="I42" s="69"/>
      <c r="J42" s="81">
        <v>8000</v>
      </c>
      <c r="K42" s="71">
        <f t="shared" si="4"/>
        <v>55.199999999999996</v>
      </c>
      <c r="L42" s="83"/>
      <c r="M42" s="73"/>
      <c r="N42" s="119">
        <v>106.87</v>
      </c>
      <c r="O42" s="138">
        <f t="shared" ref="O42:O51" si="11">((K42+M42+N42))</f>
        <v>162.07</v>
      </c>
      <c r="P42" s="69"/>
    </row>
    <row r="43" spans="1:16" ht="63" customHeight="1" thickBot="1" x14ac:dyDescent="0.3">
      <c r="A43" s="19" t="s">
        <v>100</v>
      </c>
      <c r="B43" s="95"/>
      <c r="C43" s="95"/>
      <c r="D43" s="96"/>
      <c r="E43" s="31"/>
      <c r="F43" s="100"/>
      <c r="G43" s="98"/>
      <c r="H43" s="99"/>
      <c r="I43" s="31"/>
      <c r="J43" s="29">
        <v>8000</v>
      </c>
      <c r="K43" s="40">
        <f t="shared" si="4"/>
        <v>0</v>
      </c>
      <c r="L43" s="36"/>
      <c r="M43" s="32"/>
      <c r="N43" s="94"/>
      <c r="O43" s="138">
        <f t="shared" si="11"/>
        <v>0</v>
      </c>
      <c r="P43" s="31"/>
    </row>
    <row r="44" spans="1:16" ht="63" customHeight="1" thickBot="1" x14ac:dyDescent="0.3">
      <c r="A44" s="19" t="s">
        <v>100</v>
      </c>
      <c r="B44" s="95"/>
      <c r="C44" s="95"/>
      <c r="D44" s="96"/>
      <c r="E44" s="31"/>
      <c r="F44" s="100"/>
      <c r="G44" s="98"/>
      <c r="H44" s="99"/>
      <c r="I44" s="31"/>
      <c r="J44" s="29">
        <v>8000</v>
      </c>
      <c r="K44" s="40">
        <f t="shared" ref="K44:K51" si="12">J44*G44</f>
        <v>0</v>
      </c>
      <c r="L44" s="36"/>
      <c r="M44" s="32"/>
      <c r="N44" s="94"/>
      <c r="O44" s="138">
        <f t="shared" si="11"/>
        <v>0</v>
      </c>
      <c r="P44" s="31"/>
    </row>
    <row r="45" spans="1:16" ht="63" customHeight="1" thickBot="1" x14ac:dyDescent="0.3">
      <c r="A45" s="19" t="s">
        <v>100</v>
      </c>
      <c r="B45" s="95"/>
      <c r="C45" s="95"/>
      <c r="D45" s="96"/>
      <c r="E45" s="31"/>
      <c r="F45" s="100"/>
      <c r="G45" s="98"/>
      <c r="H45" s="99"/>
      <c r="I45" s="31"/>
      <c r="J45" s="29">
        <v>8000</v>
      </c>
      <c r="K45" s="40">
        <f t="shared" si="12"/>
        <v>0</v>
      </c>
      <c r="L45" s="36"/>
      <c r="M45" s="32"/>
      <c r="N45" s="94"/>
      <c r="O45" s="138">
        <f t="shared" si="11"/>
        <v>0</v>
      </c>
      <c r="P45" s="31"/>
    </row>
    <row r="46" spans="1:16" ht="63" customHeight="1" thickBot="1" x14ac:dyDescent="0.3">
      <c r="A46" s="74" t="s">
        <v>100</v>
      </c>
      <c r="B46" s="106"/>
      <c r="C46" s="106"/>
      <c r="D46" s="107"/>
      <c r="E46" s="38"/>
      <c r="F46" s="112"/>
      <c r="G46" s="109"/>
      <c r="H46" s="110"/>
      <c r="I46" s="38"/>
      <c r="J46" s="34">
        <v>8000</v>
      </c>
      <c r="K46" s="76">
        <f t="shared" si="12"/>
        <v>0</v>
      </c>
      <c r="L46" s="54"/>
      <c r="M46" s="78"/>
      <c r="N46" s="120"/>
      <c r="O46" s="138">
        <f t="shared" si="11"/>
        <v>0</v>
      </c>
      <c r="P46" s="38"/>
    </row>
    <row r="47" spans="1:16" ht="63" customHeight="1" thickTop="1" thickBot="1" x14ac:dyDescent="0.3">
      <c r="A47" s="68" t="s">
        <v>101</v>
      </c>
      <c r="B47" s="101"/>
      <c r="C47" s="101"/>
      <c r="D47" s="102"/>
      <c r="E47" s="84"/>
      <c r="F47" s="111"/>
      <c r="G47" s="104"/>
      <c r="H47" s="104"/>
      <c r="I47" s="84"/>
      <c r="J47" s="85">
        <v>8000</v>
      </c>
      <c r="K47" s="71">
        <f t="shared" si="12"/>
        <v>0</v>
      </c>
      <c r="L47" s="85">
        <v>1250</v>
      </c>
      <c r="M47" s="71">
        <f>L47*H47</f>
        <v>0</v>
      </c>
      <c r="N47" s="119"/>
      <c r="O47" s="138">
        <f t="shared" si="11"/>
        <v>0</v>
      </c>
      <c r="P47" s="84"/>
    </row>
    <row r="48" spans="1:16" ht="63" customHeight="1" thickBot="1" x14ac:dyDescent="0.3">
      <c r="A48" s="19" t="s">
        <v>101</v>
      </c>
      <c r="B48" s="95"/>
      <c r="C48" s="95"/>
      <c r="D48" s="96"/>
      <c r="E48" s="38"/>
      <c r="F48" s="100"/>
      <c r="G48" s="98"/>
      <c r="H48" s="98"/>
      <c r="I48" s="38"/>
      <c r="J48" s="34">
        <v>8000</v>
      </c>
      <c r="K48" s="40">
        <f t="shared" si="12"/>
        <v>0</v>
      </c>
      <c r="L48" s="34">
        <v>1250</v>
      </c>
      <c r="M48" s="40">
        <f>L48*H48</f>
        <v>0</v>
      </c>
      <c r="N48" s="94"/>
      <c r="O48" s="138">
        <f t="shared" si="11"/>
        <v>0</v>
      </c>
      <c r="P48" s="38"/>
    </row>
    <row r="49" spans="1:16" ht="63" customHeight="1" thickBot="1" x14ac:dyDescent="0.3">
      <c r="A49" s="19" t="s">
        <v>101</v>
      </c>
      <c r="B49" s="95"/>
      <c r="C49" s="95"/>
      <c r="D49" s="96"/>
      <c r="E49" s="38"/>
      <c r="F49" s="100"/>
      <c r="G49" s="98"/>
      <c r="H49" s="98"/>
      <c r="I49" s="38"/>
      <c r="J49" s="34">
        <v>8000</v>
      </c>
      <c r="K49" s="40">
        <f t="shared" si="12"/>
        <v>0</v>
      </c>
      <c r="L49" s="34">
        <v>1250</v>
      </c>
      <c r="M49" s="40">
        <f>L49*H49</f>
        <v>0</v>
      </c>
      <c r="N49" s="94"/>
      <c r="O49" s="138">
        <f t="shared" si="11"/>
        <v>0</v>
      </c>
      <c r="P49" s="38"/>
    </row>
    <row r="50" spans="1:16" ht="63" customHeight="1" thickBot="1" x14ac:dyDescent="0.3">
      <c r="A50" s="19" t="s">
        <v>101</v>
      </c>
      <c r="B50" s="95"/>
      <c r="C50" s="95"/>
      <c r="D50" s="96"/>
      <c r="E50" s="38"/>
      <c r="F50" s="100"/>
      <c r="G50" s="98"/>
      <c r="H50" s="98"/>
      <c r="I50" s="38"/>
      <c r="J50" s="34">
        <v>8000</v>
      </c>
      <c r="K50" s="40">
        <f t="shared" si="12"/>
        <v>0</v>
      </c>
      <c r="L50" s="34">
        <v>1250</v>
      </c>
      <c r="M50" s="40">
        <f>L50*H50</f>
        <v>0</v>
      </c>
      <c r="N50" s="94"/>
      <c r="O50" s="138">
        <f t="shared" si="11"/>
        <v>0</v>
      </c>
      <c r="P50" s="38"/>
    </row>
    <row r="51" spans="1:16" ht="63" customHeight="1" thickBot="1" x14ac:dyDescent="0.3">
      <c r="A51" s="74" t="s">
        <v>101</v>
      </c>
      <c r="B51" s="106"/>
      <c r="C51" s="106"/>
      <c r="D51" s="107"/>
      <c r="E51" s="38"/>
      <c r="F51" s="112"/>
      <c r="G51" s="109"/>
      <c r="H51" s="109"/>
      <c r="I51" s="38"/>
      <c r="J51" s="34">
        <v>8000</v>
      </c>
      <c r="K51" s="76">
        <f t="shared" si="12"/>
        <v>0</v>
      </c>
      <c r="L51" s="34">
        <v>1250</v>
      </c>
      <c r="M51" s="76">
        <f>L51*H51</f>
        <v>0</v>
      </c>
      <c r="N51" s="120"/>
      <c r="O51" s="138">
        <f t="shared" si="11"/>
        <v>0</v>
      </c>
      <c r="P51" s="38"/>
    </row>
    <row r="52" spans="1:16" ht="63" customHeight="1" thickTop="1" thickBot="1" x14ac:dyDescent="0.3">
      <c r="A52" s="68" t="s">
        <v>102</v>
      </c>
      <c r="B52" s="101"/>
      <c r="C52" s="101"/>
      <c r="D52" s="102"/>
      <c r="E52" s="69"/>
      <c r="F52" s="111"/>
      <c r="G52" s="104"/>
      <c r="H52" s="105"/>
      <c r="I52" s="69"/>
      <c r="J52" s="81">
        <v>14000</v>
      </c>
      <c r="K52" s="71">
        <f t="shared" ref="K52:K53" si="13">J52*G52</f>
        <v>0</v>
      </c>
      <c r="L52" s="83"/>
      <c r="M52" s="73"/>
      <c r="N52" s="119"/>
      <c r="O52" s="138">
        <f t="shared" si="0"/>
        <v>0</v>
      </c>
      <c r="P52" s="69"/>
    </row>
    <row r="53" spans="1:16" ht="63" customHeight="1" thickTop="1" thickBot="1" x14ac:dyDescent="0.3">
      <c r="A53" s="19" t="s">
        <v>102</v>
      </c>
      <c r="B53" s="95"/>
      <c r="C53" s="95"/>
      <c r="D53" s="96"/>
      <c r="E53" s="31"/>
      <c r="F53" s="100"/>
      <c r="G53" s="98"/>
      <c r="H53" s="99"/>
      <c r="I53" s="31"/>
      <c r="J53" s="81">
        <v>14000</v>
      </c>
      <c r="K53" s="40">
        <f t="shared" si="13"/>
        <v>0</v>
      </c>
      <c r="L53" s="36"/>
      <c r="M53" s="32"/>
      <c r="N53" s="94"/>
      <c r="O53" s="138">
        <f t="shared" si="0"/>
        <v>0</v>
      </c>
      <c r="P53" s="31"/>
    </row>
    <row r="54" spans="1:16" ht="63" customHeight="1" thickTop="1" thickBot="1" x14ac:dyDescent="0.3">
      <c r="A54" s="19" t="s">
        <v>102</v>
      </c>
      <c r="B54" s="95"/>
      <c r="C54" s="95"/>
      <c r="D54" s="96"/>
      <c r="E54" s="31"/>
      <c r="F54" s="100"/>
      <c r="G54" s="98"/>
      <c r="H54" s="99"/>
      <c r="I54" s="31"/>
      <c r="J54" s="81">
        <v>14000</v>
      </c>
      <c r="K54" s="40">
        <f t="shared" si="4"/>
        <v>0</v>
      </c>
      <c r="L54" s="36"/>
      <c r="M54" s="32"/>
      <c r="N54" s="94"/>
      <c r="O54" s="138">
        <f t="shared" si="0"/>
        <v>0</v>
      </c>
      <c r="P54" s="31"/>
    </row>
    <row r="55" spans="1:16" ht="63" customHeight="1" thickTop="1" thickBot="1" x14ac:dyDescent="0.3">
      <c r="A55" s="19" t="s">
        <v>102</v>
      </c>
      <c r="B55" s="95"/>
      <c r="C55" s="95"/>
      <c r="D55" s="96"/>
      <c r="E55" s="31"/>
      <c r="F55" s="100"/>
      <c r="G55" s="98"/>
      <c r="H55" s="99"/>
      <c r="I55" s="31"/>
      <c r="J55" s="81">
        <v>14000</v>
      </c>
      <c r="K55" s="40">
        <f t="shared" ref="K55" si="14">J55*G55</f>
        <v>0</v>
      </c>
      <c r="L55" s="36"/>
      <c r="M55" s="32"/>
      <c r="N55" s="94"/>
      <c r="O55" s="138">
        <f t="shared" si="0"/>
        <v>0</v>
      </c>
      <c r="P55" s="31"/>
    </row>
    <row r="56" spans="1:16" ht="63" customHeight="1" thickBot="1" x14ac:dyDescent="0.3">
      <c r="A56" s="74" t="s">
        <v>102</v>
      </c>
      <c r="B56" s="106"/>
      <c r="C56" s="106"/>
      <c r="D56" s="107"/>
      <c r="E56" s="38"/>
      <c r="F56" s="112"/>
      <c r="G56" s="109"/>
      <c r="H56" s="110"/>
      <c r="I56" s="38"/>
      <c r="J56" s="34">
        <v>14000</v>
      </c>
      <c r="K56" s="76">
        <f t="shared" si="4"/>
        <v>0</v>
      </c>
      <c r="L56" s="54"/>
      <c r="M56" s="78"/>
      <c r="N56" s="120"/>
      <c r="O56" s="138">
        <f t="shared" si="0"/>
        <v>0</v>
      </c>
      <c r="P56" s="38"/>
    </row>
    <row r="57" spans="1:16" ht="63" customHeight="1" thickTop="1" thickBot="1" x14ac:dyDescent="0.3">
      <c r="A57" s="68" t="s">
        <v>103</v>
      </c>
      <c r="B57" s="101"/>
      <c r="C57" s="101"/>
      <c r="D57" s="102"/>
      <c r="E57" s="84"/>
      <c r="F57" s="111"/>
      <c r="G57" s="104"/>
      <c r="H57" s="104"/>
      <c r="I57" s="84"/>
      <c r="J57" s="85">
        <v>14000</v>
      </c>
      <c r="K57" s="71">
        <f t="shared" ref="K57:K60" si="15">J57*G57</f>
        <v>0</v>
      </c>
      <c r="L57" s="85">
        <v>3000</v>
      </c>
      <c r="M57" s="71">
        <f>L57*H57</f>
        <v>0</v>
      </c>
      <c r="N57" s="119"/>
      <c r="O57" s="138">
        <f t="shared" si="0"/>
        <v>0</v>
      </c>
      <c r="P57" s="84"/>
    </row>
    <row r="58" spans="1:16" ht="63" customHeight="1" thickBot="1" x14ac:dyDescent="0.3">
      <c r="A58" s="19" t="s">
        <v>103</v>
      </c>
      <c r="B58" s="95"/>
      <c r="C58" s="95"/>
      <c r="D58" s="96"/>
      <c r="E58" s="38"/>
      <c r="F58" s="100"/>
      <c r="G58" s="98"/>
      <c r="H58" s="98"/>
      <c r="I58" s="38"/>
      <c r="J58" s="34">
        <v>14000</v>
      </c>
      <c r="K58" s="40">
        <f t="shared" ref="K58:K59" si="16">J58*G58</f>
        <v>0</v>
      </c>
      <c r="L58" s="34">
        <v>3000</v>
      </c>
      <c r="M58" s="40">
        <f>L58*H58</f>
        <v>0</v>
      </c>
      <c r="N58" s="94"/>
      <c r="O58" s="138">
        <f t="shared" si="0"/>
        <v>0</v>
      </c>
      <c r="P58" s="38"/>
    </row>
    <row r="59" spans="1:16" ht="63" customHeight="1" thickBot="1" x14ac:dyDescent="0.3">
      <c r="A59" s="19" t="s">
        <v>103</v>
      </c>
      <c r="B59" s="95"/>
      <c r="C59" s="95"/>
      <c r="D59" s="96"/>
      <c r="E59" s="38"/>
      <c r="F59" s="100"/>
      <c r="G59" s="98"/>
      <c r="H59" s="98"/>
      <c r="I59" s="38"/>
      <c r="J59" s="34">
        <v>14000</v>
      </c>
      <c r="K59" s="40">
        <f t="shared" si="16"/>
        <v>0</v>
      </c>
      <c r="L59" s="34">
        <v>3000</v>
      </c>
      <c r="M59" s="40">
        <f>L59*H59</f>
        <v>0</v>
      </c>
      <c r="N59" s="94"/>
      <c r="O59" s="138">
        <f t="shared" si="0"/>
        <v>0</v>
      </c>
      <c r="P59" s="38"/>
    </row>
    <row r="60" spans="1:16" ht="63" customHeight="1" thickBot="1" x14ac:dyDescent="0.3">
      <c r="A60" s="19" t="s">
        <v>103</v>
      </c>
      <c r="B60" s="95"/>
      <c r="C60" s="95"/>
      <c r="D60" s="96"/>
      <c r="E60" s="38"/>
      <c r="F60" s="100"/>
      <c r="G60" s="98"/>
      <c r="H60" s="98"/>
      <c r="I60" s="38"/>
      <c r="J60" s="34">
        <v>14000</v>
      </c>
      <c r="K60" s="40">
        <f t="shared" si="15"/>
        <v>0</v>
      </c>
      <c r="L60" s="34">
        <v>3000</v>
      </c>
      <c r="M60" s="40">
        <f>L60*H60</f>
        <v>0</v>
      </c>
      <c r="N60" s="94"/>
      <c r="O60" s="138">
        <f t="shared" si="0"/>
        <v>0</v>
      </c>
      <c r="P60" s="38"/>
    </row>
    <row r="61" spans="1:16" ht="63" customHeight="1" thickBot="1" x14ac:dyDescent="0.3">
      <c r="A61" s="74" t="s">
        <v>103</v>
      </c>
      <c r="B61" s="106"/>
      <c r="C61" s="106"/>
      <c r="D61" s="107"/>
      <c r="E61" s="38"/>
      <c r="F61" s="112"/>
      <c r="G61" s="109"/>
      <c r="H61" s="109"/>
      <c r="I61" s="38"/>
      <c r="J61" s="34">
        <v>14000</v>
      </c>
      <c r="K61" s="76">
        <f t="shared" si="4"/>
        <v>0</v>
      </c>
      <c r="L61" s="34">
        <v>3000</v>
      </c>
      <c r="M61" s="76">
        <f>L61*H61</f>
        <v>0</v>
      </c>
      <c r="N61" s="120"/>
      <c r="O61" s="138">
        <f t="shared" si="0"/>
        <v>0</v>
      </c>
      <c r="P61" s="38"/>
    </row>
    <row r="62" spans="1:16" ht="63" customHeight="1" thickTop="1" thickBot="1" x14ac:dyDescent="0.3">
      <c r="A62" s="68">
        <v>5</v>
      </c>
      <c r="B62" s="101"/>
      <c r="C62" s="101"/>
      <c r="D62" s="102"/>
      <c r="E62" s="84"/>
      <c r="F62" s="111"/>
      <c r="G62" s="104"/>
      <c r="H62" s="105"/>
      <c r="I62" s="84"/>
      <c r="J62" s="86">
        <v>25000</v>
      </c>
      <c r="K62" s="71">
        <f t="shared" ref="K62:K63" si="17">J62*G62</f>
        <v>0</v>
      </c>
      <c r="L62" s="87"/>
      <c r="M62" s="73"/>
      <c r="N62" s="119"/>
      <c r="O62" s="138">
        <f t="shared" si="0"/>
        <v>0</v>
      </c>
      <c r="P62" s="84"/>
    </row>
    <row r="63" spans="1:16" ht="63" customHeight="1" thickBot="1" x14ac:dyDescent="0.3">
      <c r="A63" s="19">
        <v>5</v>
      </c>
      <c r="B63" s="95"/>
      <c r="C63" s="95"/>
      <c r="D63" s="96"/>
      <c r="E63" s="38"/>
      <c r="F63" s="100"/>
      <c r="G63" s="98"/>
      <c r="H63" s="99"/>
      <c r="I63" s="38"/>
      <c r="J63" s="30">
        <v>25000</v>
      </c>
      <c r="K63" s="40">
        <f t="shared" si="17"/>
        <v>0</v>
      </c>
      <c r="L63" s="37"/>
      <c r="M63" s="32"/>
      <c r="N63" s="94"/>
      <c r="O63" s="138">
        <f t="shared" si="0"/>
        <v>0</v>
      </c>
      <c r="P63" s="38"/>
    </row>
    <row r="64" spans="1:16" ht="63" customHeight="1" thickBot="1" x14ac:dyDescent="0.3">
      <c r="A64" s="19">
        <v>5</v>
      </c>
      <c r="B64" s="95"/>
      <c r="C64" s="95"/>
      <c r="D64" s="96"/>
      <c r="E64" s="38"/>
      <c r="F64" s="100"/>
      <c r="G64" s="98"/>
      <c r="H64" s="99"/>
      <c r="I64" s="38"/>
      <c r="J64" s="30">
        <v>25000</v>
      </c>
      <c r="K64" s="40">
        <f t="shared" si="4"/>
        <v>0</v>
      </c>
      <c r="L64" s="37"/>
      <c r="M64" s="32"/>
      <c r="N64" s="94"/>
      <c r="O64" s="138">
        <f t="shared" si="0"/>
        <v>0</v>
      </c>
      <c r="P64" s="38"/>
    </row>
    <row r="65" spans="1:16" ht="63" customHeight="1" thickBot="1" x14ac:dyDescent="0.3">
      <c r="A65" s="19">
        <v>5</v>
      </c>
      <c r="B65" s="95"/>
      <c r="C65" s="95"/>
      <c r="D65" s="96"/>
      <c r="E65" s="38"/>
      <c r="F65" s="100"/>
      <c r="G65" s="98"/>
      <c r="H65" s="99"/>
      <c r="I65" s="38"/>
      <c r="J65" s="30">
        <v>25000</v>
      </c>
      <c r="K65" s="40">
        <f t="shared" ref="K65" si="18">J65*G65</f>
        <v>0</v>
      </c>
      <c r="L65" s="37"/>
      <c r="M65" s="32"/>
      <c r="N65" s="94"/>
      <c r="O65" s="138">
        <f t="shared" si="0"/>
        <v>0</v>
      </c>
      <c r="P65" s="38"/>
    </row>
    <row r="66" spans="1:16" ht="63" customHeight="1" thickBot="1" x14ac:dyDescent="0.3">
      <c r="A66" s="74">
        <v>5</v>
      </c>
      <c r="B66" s="106"/>
      <c r="C66" s="106"/>
      <c r="D66" s="107"/>
      <c r="E66" s="38"/>
      <c r="F66" s="112"/>
      <c r="G66" s="109"/>
      <c r="H66" s="110"/>
      <c r="I66" s="38"/>
      <c r="J66" s="82">
        <v>25000</v>
      </c>
      <c r="K66" s="76">
        <f t="shared" si="4"/>
        <v>0</v>
      </c>
      <c r="L66" s="88"/>
      <c r="M66" s="78"/>
      <c r="N66" s="120"/>
      <c r="O66" s="138">
        <f t="shared" si="0"/>
        <v>0</v>
      </c>
      <c r="P66" s="38"/>
    </row>
    <row r="67" spans="1:16" ht="63" customHeight="1" thickTop="1" thickBot="1" x14ac:dyDescent="0.3">
      <c r="A67" s="68" t="s">
        <v>16</v>
      </c>
      <c r="B67" s="101" t="s">
        <v>124</v>
      </c>
      <c r="C67" s="101" t="s">
        <v>167</v>
      </c>
      <c r="D67" s="102" t="s">
        <v>170</v>
      </c>
      <c r="E67" s="69"/>
      <c r="F67" s="111">
        <v>11593</v>
      </c>
      <c r="G67" s="104">
        <v>9.9000000000000008E-3</v>
      </c>
      <c r="H67" s="104">
        <v>4.5600000000000002E-2</v>
      </c>
      <c r="I67" s="69"/>
      <c r="J67" s="81">
        <v>25000</v>
      </c>
      <c r="K67" s="71">
        <f t="shared" si="4"/>
        <v>247.50000000000003</v>
      </c>
      <c r="L67" s="81">
        <v>5000</v>
      </c>
      <c r="M67" s="71">
        <f>L67*H67</f>
        <v>228</v>
      </c>
      <c r="N67" s="119">
        <v>262.01</v>
      </c>
      <c r="O67" s="138">
        <f t="shared" si="0"/>
        <v>737.51</v>
      </c>
      <c r="P67" s="69"/>
    </row>
    <row r="68" spans="1:16" ht="63" customHeight="1" thickBot="1" x14ac:dyDescent="0.3">
      <c r="A68" s="19" t="s">
        <v>16</v>
      </c>
      <c r="B68" s="95"/>
      <c r="C68" s="95"/>
      <c r="D68" s="96"/>
      <c r="E68" s="31"/>
      <c r="F68" s="100"/>
      <c r="G68" s="98"/>
      <c r="H68" s="98"/>
      <c r="I68" s="31"/>
      <c r="J68" s="29">
        <v>25000</v>
      </c>
      <c r="K68" s="40">
        <f t="shared" si="4"/>
        <v>0</v>
      </c>
      <c r="L68" s="29">
        <v>5000</v>
      </c>
      <c r="M68" s="40">
        <f>L68*H68</f>
        <v>0</v>
      </c>
      <c r="N68" s="94"/>
      <c r="O68" s="138">
        <f t="shared" si="0"/>
        <v>0</v>
      </c>
      <c r="P68" s="31"/>
    </row>
    <row r="69" spans="1:16" ht="63" customHeight="1" thickBot="1" x14ac:dyDescent="0.3">
      <c r="A69" s="19" t="s">
        <v>16</v>
      </c>
      <c r="B69" s="95"/>
      <c r="C69" s="95"/>
      <c r="D69" s="96"/>
      <c r="E69" s="31"/>
      <c r="F69" s="100"/>
      <c r="G69" s="98"/>
      <c r="H69" s="98"/>
      <c r="I69" s="31"/>
      <c r="J69" s="29">
        <v>25000</v>
      </c>
      <c r="K69" s="40">
        <f t="shared" ref="K69" si="19">J69*G69</f>
        <v>0</v>
      </c>
      <c r="L69" s="29">
        <v>5000</v>
      </c>
      <c r="M69" s="40">
        <f>L69*H69</f>
        <v>0</v>
      </c>
      <c r="N69" s="94"/>
      <c r="O69" s="138">
        <f t="shared" si="0"/>
        <v>0</v>
      </c>
      <c r="P69" s="31"/>
    </row>
    <row r="70" spans="1:16" ht="63" customHeight="1" thickBot="1" x14ac:dyDescent="0.3">
      <c r="A70" s="19" t="s">
        <v>16</v>
      </c>
      <c r="B70" s="95"/>
      <c r="C70" s="95"/>
      <c r="D70" s="96"/>
      <c r="E70" s="31"/>
      <c r="F70" s="100"/>
      <c r="G70" s="98"/>
      <c r="H70" s="98"/>
      <c r="I70" s="31"/>
      <c r="J70" s="29">
        <v>25000</v>
      </c>
      <c r="K70" s="40">
        <f t="shared" ref="K70" si="20">J70*G70</f>
        <v>0</v>
      </c>
      <c r="L70" s="29">
        <v>5000</v>
      </c>
      <c r="M70" s="40">
        <f>L70*H70</f>
        <v>0</v>
      </c>
      <c r="N70" s="94"/>
      <c r="O70" s="138">
        <f t="shared" si="0"/>
        <v>0</v>
      </c>
      <c r="P70" s="31"/>
    </row>
    <row r="71" spans="1:16" ht="63" customHeight="1" thickBot="1" x14ac:dyDescent="0.3">
      <c r="A71" s="74" t="s">
        <v>16</v>
      </c>
      <c r="B71" s="106"/>
      <c r="C71" s="106"/>
      <c r="D71" s="107"/>
      <c r="E71" s="38"/>
      <c r="F71" s="112"/>
      <c r="G71" s="109"/>
      <c r="H71" s="109"/>
      <c r="I71" s="38"/>
      <c r="J71" s="34">
        <v>25000</v>
      </c>
      <c r="K71" s="76">
        <f t="shared" si="4"/>
        <v>0</v>
      </c>
      <c r="L71" s="34">
        <v>5000</v>
      </c>
      <c r="M71" s="76">
        <f>L71*H71</f>
        <v>0</v>
      </c>
      <c r="N71" s="120"/>
      <c r="O71" s="138">
        <f t="shared" si="0"/>
        <v>0</v>
      </c>
      <c r="P71" s="38"/>
    </row>
    <row r="72" spans="1:16" ht="63" customHeight="1" thickTop="1" thickBot="1" x14ac:dyDescent="0.3">
      <c r="A72" s="68">
        <v>6</v>
      </c>
      <c r="B72" s="101" t="s">
        <v>124</v>
      </c>
      <c r="C72" s="101" t="s">
        <v>144</v>
      </c>
      <c r="D72" s="102" t="s">
        <v>145</v>
      </c>
      <c r="E72" s="69"/>
      <c r="F72" s="111">
        <v>23075</v>
      </c>
      <c r="G72" s="104">
        <v>4.1999999999999997E-3</v>
      </c>
      <c r="H72" s="105"/>
      <c r="I72" s="69"/>
      <c r="J72" s="81">
        <v>75000</v>
      </c>
      <c r="K72" s="71">
        <f t="shared" ref="K72:K73" si="21">J72*G72</f>
        <v>315</v>
      </c>
      <c r="L72" s="83"/>
      <c r="M72" s="73"/>
      <c r="N72" s="119">
        <f>547.9</f>
        <v>547.9</v>
      </c>
      <c r="O72" s="138">
        <f t="shared" si="0"/>
        <v>862.9</v>
      </c>
      <c r="P72" s="69"/>
    </row>
    <row r="73" spans="1:16" ht="63" customHeight="1" thickBot="1" x14ac:dyDescent="0.3">
      <c r="A73" s="19">
        <v>6</v>
      </c>
      <c r="B73" s="95" t="s">
        <v>124</v>
      </c>
      <c r="C73" s="95" t="s">
        <v>146</v>
      </c>
      <c r="D73" s="96" t="s">
        <v>145</v>
      </c>
      <c r="E73" s="31"/>
      <c r="F73" s="100">
        <v>28718</v>
      </c>
      <c r="G73" s="98">
        <v>4.1999999999999997E-3</v>
      </c>
      <c r="H73" s="99"/>
      <c r="I73" s="31"/>
      <c r="J73" s="29">
        <v>75000</v>
      </c>
      <c r="K73" s="40">
        <f t="shared" si="21"/>
        <v>315</v>
      </c>
      <c r="L73" s="36"/>
      <c r="M73" s="32"/>
      <c r="N73" s="94">
        <f>658.87</f>
        <v>658.87</v>
      </c>
      <c r="O73" s="138">
        <f t="shared" si="0"/>
        <v>973.87</v>
      </c>
      <c r="P73" s="31"/>
    </row>
    <row r="74" spans="1:16" ht="63" customHeight="1" thickBot="1" x14ac:dyDescent="0.3">
      <c r="A74" s="19">
        <v>6</v>
      </c>
      <c r="B74" s="95"/>
      <c r="C74" s="95"/>
      <c r="D74" s="96"/>
      <c r="E74" s="31"/>
      <c r="F74" s="100"/>
      <c r="G74" s="98"/>
      <c r="H74" s="99"/>
      <c r="I74" s="31"/>
      <c r="J74" s="29">
        <v>75000</v>
      </c>
      <c r="K74" s="40">
        <f t="shared" si="4"/>
        <v>0</v>
      </c>
      <c r="L74" s="36"/>
      <c r="M74" s="32"/>
      <c r="N74" s="94"/>
      <c r="O74" s="138">
        <f t="shared" si="0"/>
        <v>0</v>
      </c>
      <c r="P74" s="31"/>
    </row>
    <row r="75" spans="1:16" ht="63" customHeight="1" thickBot="1" x14ac:dyDescent="0.3">
      <c r="A75" s="19">
        <v>6</v>
      </c>
      <c r="B75" s="95"/>
      <c r="C75" s="95"/>
      <c r="D75" s="96"/>
      <c r="E75" s="31"/>
      <c r="F75" s="100"/>
      <c r="G75" s="98"/>
      <c r="H75" s="99"/>
      <c r="I75" s="31"/>
      <c r="J75" s="29">
        <v>75000</v>
      </c>
      <c r="K75" s="40">
        <f t="shared" ref="K75" si="22">J75*G75</f>
        <v>0</v>
      </c>
      <c r="L75" s="36"/>
      <c r="M75" s="32"/>
      <c r="N75" s="94"/>
      <c r="O75" s="138">
        <f t="shared" si="0"/>
        <v>0</v>
      </c>
      <c r="P75" s="31"/>
    </row>
    <row r="76" spans="1:16" ht="63" customHeight="1" thickBot="1" x14ac:dyDescent="0.3">
      <c r="A76" s="74">
        <v>6</v>
      </c>
      <c r="B76" s="106"/>
      <c r="C76" s="106"/>
      <c r="D76" s="107"/>
      <c r="E76" s="38"/>
      <c r="F76" s="112"/>
      <c r="G76" s="109"/>
      <c r="H76" s="110"/>
      <c r="I76" s="38"/>
      <c r="J76" s="34">
        <v>75000</v>
      </c>
      <c r="K76" s="76">
        <f t="shared" si="4"/>
        <v>0</v>
      </c>
      <c r="L76" s="54"/>
      <c r="M76" s="78"/>
      <c r="N76" s="120"/>
      <c r="O76" s="138">
        <f t="shared" si="0"/>
        <v>0</v>
      </c>
      <c r="P76" s="38"/>
    </row>
    <row r="77" spans="1:16" ht="63" customHeight="1" thickTop="1" thickBot="1" x14ac:dyDescent="0.3">
      <c r="A77" s="68" t="s">
        <v>18</v>
      </c>
      <c r="B77" s="101" t="s">
        <v>124</v>
      </c>
      <c r="C77" s="101" t="s">
        <v>147</v>
      </c>
      <c r="D77" s="102" t="s">
        <v>148</v>
      </c>
      <c r="E77" s="69"/>
      <c r="F77" s="111">
        <v>161846</v>
      </c>
      <c r="G77" s="104">
        <v>7.4999999999999997E-3</v>
      </c>
      <c r="H77" s="104">
        <v>3.56E-2</v>
      </c>
      <c r="I77" s="69"/>
      <c r="J77" s="81">
        <v>75000</v>
      </c>
      <c r="K77" s="71">
        <f t="shared" si="4"/>
        <v>562.5</v>
      </c>
      <c r="L77" s="81">
        <v>25000</v>
      </c>
      <c r="M77" s="71">
        <f>L77*H77</f>
        <v>890</v>
      </c>
      <c r="N77" s="119">
        <v>2957.12</v>
      </c>
      <c r="O77" s="138">
        <f t="shared" si="0"/>
        <v>4409.62</v>
      </c>
      <c r="P77" s="69"/>
    </row>
    <row r="78" spans="1:16" ht="63" customHeight="1" thickBot="1" x14ac:dyDescent="0.3">
      <c r="A78" s="19" t="s">
        <v>18</v>
      </c>
      <c r="B78" s="95" t="s">
        <v>124</v>
      </c>
      <c r="C78" s="95" t="s">
        <v>168</v>
      </c>
      <c r="D78" s="96" t="s">
        <v>171</v>
      </c>
      <c r="E78" s="31"/>
      <c r="F78" s="100">
        <v>15668</v>
      </c>
      <c r="G78" s="98">
        <v>9.9000000000000008E-3</v>
      </c>
      <c r="H78" s="98">
        <v>4.5600000000000002E-2</v>
      </c>
      <c r="I78" s="31"/>
      <c r="J78" s="33">
        <v>75000</v>
      </c>
      <c r="K78" s="40">
        <f t="shared" si="4"/>
        <v>742.50000000000011</v>
      </c>
      <c r="L78" s="33">
        <v>25000</v>
      </c>
      <c r="M78" s="40">
        <f>L78*H78</f>
        <v>1140</v>
      </c>
      <c r="N78" s="94">
        <f>322.4+21.64</f>
        <v>344.03999999999996</v>
      </c>
      <c r="O78" s="138">
        <f t="shared" si="0"/>
        <v>2226.54</v>
      </c>
      <c r="P78" s="31"/>
    </row>
    <row r="79" spans="1:16" ht="63" customHeight="1" thickBot="1" x14ac:dyDescent="0.3">
      <c r="A79" s="19" t="s">
        <v>18</v>
      </c>
      <c r="B79" s="95" t="s">
        <v>124</v>
      </c>
      <c r="C79" s="95" t="s">
        <v>169</v>
      </c>
      <c r="D79" s="96" t="s">
        <v>171</v>
      </c>
      <c r="E79" s="31"/>
      <c r="F79" s="100">
        <v>18668</v>
      </c>
      <c r="G79" s="98">
        <v>9.9000000000000008E-3</v>
      </c>
      <c r="H79" s="98">
        <v>4.5600000000000002E-2</v>
      </c>
      <c r="I79" s="31"/>
      <c r="J79" s="33">
        <v>75000</v>
      </c>
      <c r="K79" s="40">
        <f t="shared" ref="K79" si="23">J79*G79</f>
        <v>742.50000000000011</v>
      </c>
      <c r="L79" s="33">
        <v>25000</v>
      </c>
      <c r="M79" s="40">
        <f>L79*H79</f>
        <v>1140</v>
      </c>
      <c r="N79" s="94">
        <f>344.04+64.91</f>
        <v>408.95000000000005</v>
      </c>
      <c r="O79" s="138">
        <f t="shared" si="0"/>
        <v>2291.4499999999998</v>
      </c>
      <c r="P79" s="31"/>
    </row>
    <row r="80" spans="1:16" ht="63" customHeight="1" thickBot="1" x14ac:dyDescent="0.3">
      <c r="A80" s="19" t="s">
        <v>18</v>
      </c>
      <c r="B80" s="95"/>
      <c r="C80" s="95"/>
      <c r="D80" s="96"/>
      <c r="E80" s="31"/>
      <c r="F80" s="100"/>
      <c r="G80" s="98"/>
      <c r="H80" s="98"/>
      <c r="I80" s="31"/>
      <c r="J80" s="33">
        <v>75000</v>
      </c>
      <c r="K80" s="40">
        <f t="shared" ref="K80" si="24">J80*G80</f>
        <v>0</v>
      </c>
      <c r="L80" s="33">
        <v>25000</v>
      </c>
      <c r="M80" s="40">
        <f>L80*H80</f>
        <v>0</v>
      </c>
      <c r="N80" s="94"/>
      <c r="O80" s="138">
        <f t="shared" si="0"/>
        <v>0</v>
      </c>
      <c r="P80" s="31"/>
    </row>
    <row r="81" spans="1:20" ht="63" customHeight="1" thickBot="1" x14ac:dyDescent="0.3">
      <c r="A81" s="89" t="s">
        <v>18</v>
      </c>
      <c r="B81" s="113"/>
      <c r="C81" s="113"/>
      <c r="D81" s="114"/>
      <c r="E81" s="90"/>
      <c r="F81" s="115"/>
      <c r="G81" s="116"/>
      <c r="H81" s="116"/>
      <c r="I81" s="90"/>
      <c r="J81" s="91">
        <v>75000</v>
      </c>
      <c r="K81" s="92">
        <f t="shared" si="4"/>
        <v>0</v>
      </c>
      <c r="L81" s="91">
        <v>25000</v>
      </c>
      <c r="M81" s="92">
        <f>L81*H81</f>
        <v>0</v>
      </c>
      <c r="N81" s="121"/>
      <c r="O81" s="138">
        <f t="shared" si="0"/>
        <v>0</v>
      </c>
      <c r="P81" s="90"/>
    </row>
    <row r="82" spans="1:20" ht="34.5" customHeight="1" thickTop="1" x14ac:dyDescent="0.25">
      <c r="A82" s="44"/>
      <c r="B82" s="44"/>
      <c r="C82" s="44"/>
      <c r="D82" s="45"/>
      <c r="E82" s="47"/>
      <c r="F82" s="46"/>
      <c r="G82" s="47"/>
      <c r="H82" s="47"/>
      <c r="I82" s="47"/>
      <c r="J82" s="48"/>
      <c r="K82" s="49"/>
      <c r="L82" s="48"/>
      <c r="M82" s="49"/>
      <c r="N82" s="50"/>
      <c r="P82" s="47"/>
    </row>
    <row r="83" spans="1:20" s="21" customFormat="1" ht="48" customHeight="1" x14ac:dyDescent="0.4">
      <c r="A83" s="197" t="s">
        <v>39</v>
      </c>
      <c r="B83" s="197"/>
      <c r="C83" s="197"/>
      <c r="D83" s="197"/>
      <c r="E83" s="197"/>
      <c r="F83" s="197"/>
      <c r="G83" s="197"/>
      <c r="H83" s="197"/>
      <c r="I83" s="197"/>
      <c r="J83" s="197"/>
      <c r="K83" s="197"/>
      <c r="L83" s="197"/>
      <c r="M83" s="197"/>
      <c r="N83" s="197"/>
      <c r="O83" s="197"/>
      <c r="P83" s="197"/>
      <c r="Q83" s="197"/>
      <c r="R83" s="197"/>
      <c r="S83" s="20"/>
    </row>
    <row r="84" spans="1:20" s="21" customFormat="1" ht="48" customHeight="1" x14ac:dyDescent="0.4">
      <c r="A84" s="197" t="s">
        <v>115</v>
      </c>
      <c r="B84" s="197"/>
      <c r="C84" s="197"/>
      <c r="D84" s="197"/>
      <c r="E84" s="197"/>
      <c r="F84" s="197"/>
      <c r="G84" s="197"/>
      <c r="H84" s="197"/>
      <c r="I84" s="197"/>
      <c r="J84" s="197"/>
      <c r="K84" s="197"/>
      <c r="L84" s="197"/>
      <c r="M84" s="197"/>
      <c r="N84" s="197"/>
      <c r="O84" s="197"/>
      <c r="P84" s="197"/>
      <c r="Q84" s="197"/>
      <c r="R84" s="197"/>
      <c r="S84" s="20"/>
    </row>
    <row r="85" spans="1:20" s="21" customFormat="1" ht="32.25" customHeight="1" x14ac:dyDescent="0.4">
      <c r="A85" s="197" t="s">
        <v>21</v>
      </c>
      <c r="B85" s="197"/>
      <c r="C85" s="197"/>
      <c r="D85" s="197"/>
      <c r="E85" s="197"/>
      <c r="F85" s="197"/>
      <c r="G85" s="197"/>
      <c r="H85" s="197"/>
      <c r="I85" s="197"/>
      <c r="J85" s="197"/>
      <c r="K85" s="197"/>
      <c r="L85" s="197"/>
      <c r="M85" s="197"/>
      <c r="N85" s="197"/>
      <c r="O85" s="197"/>
      <c r="P85" s="197"/>
      <c r="Q85" s="197"/>
      <c r="R85" s="197"/>
      <c r="S85" s="20"/>
    </row>
    <row r="86" spans="1:20" s="22" customFormat="1" ht="33.75" customHeight="1" x14ac:dyDescent="0.4">
      <c r="A86" s="197" t="s">
        <v>114</v>
      </c>
      <c r="B86" s="197"/>
      <c r="C86" s="197"/>
      <c r="D86" s="197"/>
      <c r="E86" s="197"/>
      <c r="F86" s="197"/>
      <c r="G86" s="197"/>
      <c r="H86" s="197"/>
      <c r="I86" s="197"/>
      <c r="J86" s="197"/>
      <c r="K86" s="197"/>
      <c r="L86" s="197"/>
      <c r="M86" s="197"/>
      <c r="N86" s="197"/>
      <c r="O86" s="197"/>
      <c r="P86" s="197"/>
      <c r="Q86" s="197"/>
      <c r="R86" s="197"/>
      <c r="S86" s="20"/>
    </row>
    <row r="87" spans="1:20" s="22" customFormat="1" ht="35.25" customHeight="1" x14ac:dyDescent="0.4">
      <c r="A87" s="197" t="s">
        <v>106</v>
      </c>
      <c r="B87" s="197"/>
      <c r="C87" s="197"/>
      <c r="D87" s="197"/>
      <c r="E87" s="197"/>
      <c r="F87" s="197"/>
      <c r="G87" s="197"/>
      <c r="H87" s="197"/>
      <c r="I87" s="197"/>
      <c r="J87" s="197"/>
      <c r="K87" s="197"/>
      <c r="L87" s="197"/>
      <c r="M87" s="197"/>
      <c r="N87" s="197"/>
      <c r="O87" s="197"/>
      <c r="P87" s="197"/>
      <c r="Q87" s="197"/>
      <c r="R87" s="197"/>
      <c r="S87" s="20"/>
      <c r="T87" s="20"/>
    </row>
    <row r="88" spans="1:20" s="22" customFormat="1" ht="32.25" customHeight="1" x14ac:dyDescent="0.4">
      <c r="A88" s="197" t="s">
        <v>107</v>
      </c>
      <c r="B88" s="197"/>
      <c r="C88" s="197"/>
      <c r="D88" s="197"/>
      <c r="E88" s="197"/>
      <c r="F88" s="197"/>
      <c r="G88" s="197"/>
      <c r="H88" s="197"/>
      <c r="I88" s="197"/>
      <c r="J88" s="197"/>
      <c r="K88" s="197"/>
      <c r="L88" s="197"/>
      <c r="M88" s="197"/>
      <c r="N88" s="197"/>
      <c r="O88" s="197"/>
      <c r="P88" s="197"/>
      <c r="Q88" s="197"/>
      <c r="R88" s="197"/>
      <c r="S88" s="20"/>
    </row>
    <row r="89" spans="1:20" s="22" customFormat="1" ht="35.25" customHeight="1" x14ac:dyDescent="0.4">
      <c r="A89" s="197" t="s">
        <v>113</v>
      </c>
      <c r="B89" s="197"/>
      <c r="C89" s="197"/>
      <c r="D89" s="197"/>
      <c r="E89" s="197"/>
      <c r="F89" s="197"/>
      <c r="G89" s="197"/>
      <c r="H89" s="197"/>
      <c r="I89" s="197"/>
      <c r="J89" s="197"/>
      <c r="K89" s="197"/>
      <c r="L89" s="197"/>
      <c r="M89" s="197"/>
      <c r="N89" s="197"/>
      <c r="O89" s="197"/>
      <c r="P89" s="197"/>
      <c r="Q89" s="197"/>
      <c r="R89" s="197"/>
      <c r="S89" s="20"/>
    </row>
    <row r="90" spans="1:20" s="22" customFormat="1" ht="32.25" customHeight="1" x14ac:dyDescent="0.4">
      <c r="A90" s="197" t="s">
        <v>104</v>
      </c>
      <c r="B90" s="197"/>
      <c r="C90" s="197"/>
      <c r="D90" s="197"/>
      <c r="E90" s="197"/>
      <c r="F90" s="197"/>
      <c r="G90" s="197"/>
      <c r="H90" s="197"/>
      <c r="I90" s="197"/>
      <c r="J90" s="197"/>
      <c r="K90" s="197"/>
      <c r="L90" s="197"/>
      <c r="M90" s="197"/>
      <c r="N90" s="197"/>
      <c r="O90" s="197"/>
      <c r="P90" s="197"/>
      <c r="Q90" s="197"/>
      <c r="R90" s="197"/>
      <c r="S90" s="20"/>
    </row>
    <row r="91" spans="1:20" s="22" customFormat="1" ht="32.25" customHeight="1" x14ac:dyDescent="0.4">
      <c r="A91" s="197" t="s">
        <v>105</v>
      </c>
      <c r="B91" s="197"/>
      <c r="C91" s="197"/>
      <c r="D91" s="197"/>
      <c r="E91" s="197"/>
      <c r="F91" s="197"/>
      <c r="G91" s="197"/>
      <c r="H91" s="197"/>
      <c r="I91" s="197"/>
      <c r="J91" s="197"/>
      <c r="K91" s="197"/>
      <c r="L91" s="197"/>
      <c r="M91" s="197"/>
      <c r="N91" s="197"/>
      <c r="O91" s="197"/>
      <c r="P91" s="197"/>
      <c r="Q91" s="197"/>
      <c r="R91" s="197"/>
      <c r="S91" s="20"/>
    </row>
    <row r="97" ht="20.25" customHeight="1" x14ac:dyDescent="0.25"/>
  </sheetData>
  <sheetProtection algorithmName="SHA-512" hashValue="KNQtM36mb1T4PZ1QS9I197O86DARu5p/iYHo9g1ItImpkoac6Dh4JqLljlW8SzbZRj1Z1999LAYlE8a8KtU3jQ==" saltValue="5Z5xckXARUw3tWmxZ2h0Iw==" spinCount="100000" sheet="1"/>
  <mergeCells count="20">
    <mergeCell ref="A2:P2"/>
    <mergeCell ref="A1:P1"/>
    <mergeCell ref="B10:D10"/>
    <mergeCell ref="G10:H10"/>
    <mergeCell ref="J10:M10"/>
    <mergeCell ref="J9:O9"/>
    <mergeCell ref="F9:H9"/>
    <mergeCell ref="B9:D9"/>
    <mergeCell ref="E6:G6"/>
    <mergeCell ref="B4:D4"/>
    <mergeCell ref="A6:D6"/>
    <mergeCell ref="A90:R90"/>
    <mergeCell ref="A91:R91"/>
    <mergeCell ref="A83:R83"/>
    <mergeCell ref="A84:R84"/>
    <mergeCell ref="A85:R85"/>
    <mergeCell ref="A86:R86"/>
    <mergeCell ref="A87:R87"/>
    <mergeCell ref="A88:R88"/>
    <mergeCell ref="A89:R89"/>
  </mergeCells>
  <printOptions horizontalCentered="1" verticalCentered="1" gridLines="1"/>
  <pageMargins left="0.75" right="0.75" top="1" bottom="1" header="0.5" footer="0.5"/>
  <pageSetup scale="25" fitToWidth="4" fitToHeight="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1"/>
  <sheetViews>
    <sheetView showGridLines="0" topLeftCell="A82" zoomScale="60" zoomScaleNormal="60" zoomScalePageLayoutView="125" workbookViewId="0">
      <selection activeCell="F16" sqref="F16"/>
    </sheetView>
  </sheetViews>
  <sheetFormatPr defaultColWidth="11" defaultRowHeight="15.75" x14ac:dyDescent="0.25"/>
  <cols>
    <col min="1" max="1" width="24.125" customWidth="1"/>
    <col min="2" max="2" width="12.375" customWidth="1"/>
    <col min="4" max="4" width="13.75" customWidth="1"/>
    <col min="6" max="6" width="12.25" customWidth="1"/>
    <col min="7" max="7" width="14.125" customWidth="1"/>
  </cols>
  <sheetData>
    <row r="1" spans="1:7" ht="23.45" customHeight="1" x14ac:dyDescent="0.25">
      <c r="A1" s="224" t="s">
        <v>22</v>
      </c>
      <c r="B1" s="225"/>
      <c r="C1" s="225"/>
      <c r="D1" s="225"/>
      <c r="E1" s="225"/>
      <c r="F1" s="225"/>
      <c r="G1" s="226"/>
    </row>
    <row r="2" spans="1:7" ht="41.45" customHeight="1" thickBot="1" x14ac:dyDescent="0.3">
      <c r="A2" s="230" t="s">
        <v>108</v>
      </c>
      <c r="B2" s="231"/>
      <c r="C2" s="231"/>
      <c r="D2" s="231"/>
      <c r="E2" s="231"/>
      <c r="F2" s="232"/>
      <c r="G2" s="233"/>
    </row>
    <row r="3" spans="1:7" ht="31.5" customHeight="1" thickBot="1" x14ac:dyDescent="0.3">
      <c r="A3" s="154" t="s">
        <v>67</v>
      </c>
      <c r="B3" s="192" t="s">
        <v>151</v>
      </c>
      <c r="C3" s="193"/>
      <c r="D3" s="193"/>
      <c r="E3" s="194"/>
    </row>
    <row r="4" spans="1:7" x14ac:dyDescent="0.25">
      <c r="A4" s="3"/>
      <c r="B4" s="3"/>
      <c r="C4" s="3"/>
      <c r="D4" s="3"/>
      <c r="E4" s="3"/>
      <c r="F4" s="3"/>
      <c r="G4" s="3"/>
    </row>
    <row r="5" spans="1:7" ht="15.75" customHeight="1" x14ac:dyDescent="0.25">
      <c r="A5" s="201" t="s">
        <v>4</v>
      </c>
      <c r="B5" s="202"/>
      <c r="C5" s="202"/>
      <c r="D5" s="202"/>
      <c r="E5" s="202"/>
      <c r="F5" s="202"/>
      <c r="G5" s="203"/>
    </row>
    <row r="6" spans="1:7" x14ac:dyDescent="0.25">
      <c r="A6" s="4"/>
      <c r="B6" s="3"/>
      <c r="C6" s="3"/>
      <c r="D6" s="3"/>
      <c r="E6" s="3"/>
      <c r="F6" s="3"/>
      <c r="G6" s="5"/>
    </row>
    <row r="7" spans="1:7" ht="51.95" customHeight="1" x14ac:dyDescent="0.25">
      <c r="A7" s="221" t="s">
        <v>111</v>
      </c>
      <c r="B7" s="222"/>
      <c r="C7" s="222"/>
      <c r="D7" s="222"/>
      <c r="E7" s="222"/>
      <c r="F7" s="222"/>
      <c r="G7" s="223"/>
    </row>
    <row r="8" spans="1:7" x14ac:dyDescent="0.25">
      <c r="A8" s="4"/>
      <c r="B8" s="3"/>
      <c r="C8" s="3"/>
      <c r="D8" s="3"/>
      <c r="E8" s="3"/>
      <c r="F8" s="3"/>
      <c r="G8" s="5"/>
    </row>
    <row r="9" spans="1:7" ht="15.75" customHeight="1" x14ac:dyDescent="0.25">
      <c r="A9" s="7">
        <v>431</v>
      </c>
      <c r="B9" s="210" t="s">
        <v>5</v>
      </c>
      <c r="C9" s="211"/>
      <c r="D9" s="211"/>
      <c r="E9" s="211"/>
      <c r="F9" s="211"/>
      <c r="G9" s="212"/>
    </row>
    <row r="10" spans="1:7" x14ac:dyDescent="0.25">
      <c r="A10" s="122"/>
      <c r="B10" s="3"/>
      <c r="C10" s="3"/>
      <c r="D10" s="3"/>
      <c r="E10" s="3"/>
      <c r="F10" s="3"/>
      <c r="G10" s="5"/>
    </row>
    <row r="11" spans="1:7" ht="15.75" customHeight="1" x14ac:dyDescent="0.25">
      <c r="A11" s="7">
        <v>431</v>
      </c>
      <c r="B11" s="210" t="s">
        <v>6</v>
      </c>
      <c r="C11" s="211"/>
      <c r="D11" s="211"/>
      <c r="E11" s="211"/>
      <c r="F11" s="211"/>
      <c r="G11" s="212"/>
    </row>
    <row r="12" spans="1:7" x14ac:dyDescent="0.25">
      <c r="A12" s="122"/>
      <c r="B12" s="3"/>
      <c r="C12" s="3"/>
      <c r="D12" s="3"/>
      <c r="E12" s="3"/>
      <c r="F12" s="3"/>
      <c r="G12" s="5"/>
    </row>
    <row r="13" spans="1:7" ht="15.75" customHeight="1" x14ac:dyDescent="0.25">
      <c r="A13" s="7">
        <v>431</v>
      </c>
      <c r="B13" s="210" t="s">
        <v>2</v>
      </c>
      <c r="C13" s="211"/>
      <c r="D13" s="211"/>
      <c r="E13" s="211"/>
      <c r="F13" s="211"/>
      <c r="G13" s="212"/>
    </row>
    <row r="14" spans="1:7" x14ac:dyDescent="0.25">
      <c r="A14" s="122"/>
      <c r="B14" s="3"/>
      <c r="C14" s="3"/>
      <c r="D14" s="3"/>
      <c r="E14" s="3"/>
      <c r="F14" s="3"/>
      <c r="G14" s="5"/>
    </row>
    <row r="15" spans="1:7" ht="15.75" customHeight="1" x14ac:dyDescent="0.25">
      <c r="A15" s="7">
        <v>383</v>
      </c>
      <c r="B15" s="210" t="s">
        <v>3</v>
      </c>
      <c r="C15" s="211"/>
      <c r="D15" s="211"/>
      <c r="E15" s="211"/>
      <c r="F15" s="211"/>
      <c r="G15" s="212"/>
    </row>
    <row r="16" spans="1:7" x14ac:dyDescent="0.25">
      <c r="A16" s="122"/>
      <c r="B16" s="3"/>
      <c r="C16" s="3"/>
      <c r="D16" s="3"/>
      <c r="E16" s="3"/>
      <c r="F16" s="3"/>
      <c r="G16" s="5"/>
    </row>
    <row r="17" spans="1:7" ht="15.75" customHeight="1" x14ac:dyDescent="0.25">
      <c r="A17" s="7">
        <v>383</v>
      </c>
      <c r="B17" s="210" t="s">
        <v>96</v>
      </c>
      <c r="C17" s="211"/>
      <c r="D17" s="211"/>
      <c r="E17" s="211"/>
      <c r="F17" s="211"/>
      <c r="G17" s="212"/>
    </row>
    <row r="18" spans="1:7" x14ac:dyDescent="0.25">
      <c r="A18" s="122"/>
      <c r="B18" s="3"/>
      <c r="C18" s="3"/>
      <c r="D18" s="3"/>
      <c r="E18" s="3"/>
      <c r="F18" s="3"/>
      <c r="G18" s="5"/>
    </row>
    <row r="19" spans="1:7" ht="15.75" customHeight="1" x14ac:dyDescent="0.25">
      <c r="A19" s="7">
        <v>383</v>
      </c>
      <c r="B19" s="210" t="s">
        <v>97</v>
      </c>
      <c r="C19" s="211"/>
      <c r="D19" s="211"/>
      <c r="E19" s="211"/>
      <c r="F19" s="211"/>
      <c r="G19" s="212"/>
    </row>
    <row r="20" spans="1:7" x14ac:dyDescent="0.25">
      <c r="A20" s="122"/>
      <c r="B20" s="3"/>
      <c r="C20" s="3"/>
      <c r="D20" s="3"/>
      <c r="E20" s="3"/>
      <c r="F20" s="3"/>
      <c r="G20" s="5"/>
    </row>
    <row r="21" spans="1:7" ht="15.75" customHeight="1" x14ac:dyDescent="0.25">
      <c r="A21" s="7">
        <v>383</v>
      </c>
      <c r="B21" s="210" t="s">
        <v>99</v>
      </c>
      <c r="C21" s="211"/>
      <c r="D21" s="211"/>
      <c r="E21" s="211"/>
      <c r="F21" s="211"/>
      <c r="G21" s="212"/>
    </row>
    <row r="22" spans="1:7" x14ac:dyDescent="0.25">
      <c r="A22" s="122"/>
      <c r="B22" s="3"/>
      <c r="C22" s="3"/>
      <c r="D22" s="3"/>
      <c r="E22" s="3"/>
      <c r="F22" s="3"/>
      <c r="G22" s="5"/>
    </row>
    <row r="23" spans="1:7" ht="15.75" customHeight="1" x14ac:dyDescent="0.25">
      <c r="A23" s="7">
        <v>383</v>
      </c>
      <c r="B23" s="210" t="s">
        <v>98</v>
      </c>
      <c r="C23" s="211"/>
      <c r="D23" s="211"/>
      <c r="E23" s="211"/>
      <c r="F23" s="211"/>
      <c r="G23" s="212"/>
    </row>
    <row r="24" spans="1:7" x14ac:dyDescent="0.25">
      <c r="A24" s="122"/>
      <c r="B24" s="3"/>
      <c r="C24" s="3"/>
      <c r="D24" s="3"/>
      <c r="E24" s="3"/>
      <c r="F24" s="3"/>
      <c r="G24" s="5"/>
    </row>
    <row r="25" spans="1:7" ht="15.75" customHeight="1" x14ac:dyDescent="0.25">
      <c r="A25" s="7" t="s">
        <v>149</v>
      </c>
      <c r="B25" s="229" t="s">
        <v>7</v>
      </c>
      <c r="C25" s="227"/>
      <c r="D25" s="227"/>
      <c r="E25" s="227"/>
      <c r="F25" s="227"/>
      <c r="G25" s="228"/>
    </row>
    <row r="26" spans="1:7" x14ac:dyDescent="0.25">
      <c r="A26" s="122"/>
      <c r="B26" s="3"/>
      <c r="C26" s="3"/>
      <c r="D26" s="3"/>
      <c r="E26" s="3"/>
      <c r="F26" s="3"/>
      <c r="G26" s="5"/>
    </row>
    <row r="27" spans="1:7" ht="15.75" customHeight="1" x14ac:dyDescent="0.25">
      <c r="A27" s="7">
        <v>383</v>
      </c>
      <c r="B27" s="210" t="s">
        <v>11</v>
      </c>
      <c r="C27" s="227"/>
      <c r="D27" s="227"/>
      <c r="E27" s="227"/>
      <c r="F27" s="227"/>
      <c r="G27" s="228"/>
    </row>
    <row r="28" spans="1:7" x14ac:dyDescent="0.25">
      <c r="A28" s="1"/>
      <c r="B28" s="6"/>
      <c r="C28" s="6"/>
      <c r="D28" s="6"/>
      <c r="E28" s="6"/>
      <c r="F28" s="6"/>
      <c r="G28" s="2"/>
    </row>
    <row r="29" spans="1:7" x14ac:dyDescent="0.25">
      <c r="A29" s="3"/>
      <c r="B29" s="3"/>
      <c r="C29" s="3"/>
      <c r="D29" s="3"/>
      <c r="E29" s="3"/>
      <c r="F29" s="3"/>
      <c r="G29" s="3"/>
    </row>
    <row r="30" spans="1:7" x14ac:dyDescent="0.25">
      <c r="A30" s="3"/>
      <c r="B30" s="3"/>
      <c r="C30" s="3"/>
      <c r="D30" s="3"/>
      <c r="E30" s="3"/>
      <c r="F30" s="3"/>
      <c r="G30" s="3"/>
    </row>
    <row r="31" spans="1:7" ht="15.75" customHeight="1" x14ac:dyDescent="0.25">
      <c r="A31" s="201" t="s">
        <v>0</v>
      </c>
      <c r="B31" s="202"/>
      <c r="C31" s="202"/>
      <c r="D31" s="202"/>
      <c r="E31" s="202"/>
      <c r="F31" s="202"/>
      <c r="G31" s="203"/>
    </row>
    <row r="32" spans="1:7" x14ac:dyDescent="0.25">
      <c r="A32" s="4"/>
      <c r="B32" s="3"/>
      <c r="C32" s="3"/>
      <c r="D32" s="3"/>
      <c r="E32" s="3"/>
      <c r="F32" s="3"/>
      <c r="G32" s="5"/>
    </row>
    <row r="33" spans="1:7" ht="48" customHeight="1" x14ac:dyDescent="0.25">
      <c r="A33" s="221" t="s">
        <v>110</v>
      </c>
      <c r="B33" s="222"/>
      <c r="C33" s="222"/>
      <c r="D33" s="222"/>
      <c r="E33" s="222"/>
      <c r="F33" s="222"/>
      <c r="G33" s="223"/>
    </row>
    <row r="34" spans="1:7" x14ac:dyDescent="0.25">
      <c r="A34" s="4"/>
      <c r="B34" s="3"/>
      <c r="C34" s="3"/>
      <c r="D34" s="3"/>
      <c r="E34" s="3"/>
      <c r="F34" s="3"/>
      <c r="G34" s="5"/>
    </row>
    <row r="35" spans="1:7" ht="15.75" customHeight="1" x14ac:dyDescent="0.25">
      <c r="A35" s="7">
        <v>160</v>
      </c>
      <c r="B35" s="229" t="s">
        <v>5</v>
      </c>
      <c r="C35" s="227"/>
      <c r="D35" s="227"/>
      <c r="E35" s="227"/>
      <c r="F35" s="227"/>
      <c r="G35" s="228"/>
    </row>
    <row r="36" spans="1:7" x14ac:dyDescent="0.25">
      <c r="A36" s="4"/>
      <c r="B36" s="3"/>
      <c r="C36" s="3"/>
      <c r="D36" s="3"/>
      <c r="E36" s="3"/>
      <c r="F36" s="3"/>
      <c r="G36" s="5"/>
    </row>
    <row r="37" spans="1:7" ht="15.75" customHeight="1" x14ac:dyDescent="0.25">
      <c r="A37" s="7">
        <v>160</v>
      </c>
      <c r="B37" s="229" t="s">
        <v>6</v>
      </c>
      <c r="C37" s="227"/>
      <c r="D37" s="227"/>
      <c r="E37" s="227"/>
      <c r="F37" s="227"/>
      <c r="G37" s="228"/>
    </row>
    <row r="38" spans="1:7" x14ac:dyDescent="0.25">
      <c r="A38" s="12"/>
      <c r="B38" s="9"/>
      <c r="C38" s="9"/>
      <c r="D38" s="9"/>
      <c r="E38" s="9"/>
      <c r="F38" s="9"/>
      <c r="G38" s="10"/>
    </row>
    <row r="39" spans="1:7" ht="15.75" customHeight="1" x14ac:dyDescent="0.25">
      <c r="A39" s="7">
        <v>160</v>
      </c>
      <c r="B39" s="210" t="s">
        <v>2</v>
      </c>
      <c r="C39" s="227"/>
      <c r="D39" s="227"/>
      <c r="E39" s="227"/>
      <c r="F39" s="227"/>
      <c r="G39" s="228"/>
    </row>
    <row r="40" spans="1:7" x14ac:dyDescent="0.25">
      <c r="A40" s="4"/>
      <c r="B40" s="3"/>
      <c r="C40" s="3"/>
      <c r="D40" s="3"/>
      <c r="E40" s="3"/>
      <c r="F40" s="3"/>
      <c r="G40" s="5"/>
    </row>
    <row r="41" spans="1:7" ht="15.75" customHeight="1" x14ac:dyDescent="0.25">
      <c r="A41" s="7">
        <v>160</v>
      </c>
      <c r="B41" s="210" t="s">
        <v>3</v>
      </c>
      <c r="C41" s="227"/>
      <c r="D41" s="227"/>
      <c r="E41" s="227"/>
      <c r="F41" s="227"/>
      <c r="G41" s="228"/>
    </row>
    <row r="42" spans="1:7" x14ac:dyDescent="0.25">
      <c r="A42" s="12"/>
      <c r="B42" s="9"/>
      <c r="C42" s="9"/>
      <c r="D42" s="9"/>
      <c r="E42" s="9"/>
      <c r="F42" s="9"/>
      <c r="G42" s="10"/>
    </row>
    <row r="43" spans="1:7" ht="15.75" customHeight="1" x14ac:dyDescent="0.25">
      <c r="A43" s="7">
        <v>160</v>
      </c>
      <c r="B43" s="210" t="s">
        <v>96</v>
      </c>
      <c r="C43" s="211"/>
      <c r="D43" s="211"/>
      <c r="E43" s="211"/>
      <c r="F43" s="211"/>
      <c r="G43" s="212"/>
    </row>
    <row r="44" spans="1:7" x14ac:dyDescent="0.25">
      <c r="A44" s="4"/>
      <c r="B44" s="3"/>
      <c r="C44" s="3"/>
      <c r="D44" s="3"/>
      <c r="E44" s="3"/>
      <c r="F44" s="3"/>
      <c r="G44" s="5"/>
    </row>
    <row r="45" spans="1:7" ht="15.75" customHeight="1" x14ac:dyDescent="0.25">
      <c r="A45" s="7">
        <v>160</v>
      </c>
      <c r="B45" s="210" t="s">
        <v>98</v>
      </c>
      <c r="C45" s="211"/>
      <c r="D45" s="211"/>
      <c r="E45" s="211"/>
      <c r="F45" s="211"/>
      <c r="G45" s="212"/>
    </row>
    <row r="46" spans="1:7" x14ac:dyDescent="0.25">
      <c r="A46" s="1"/>
      <c r="B46" s="6"/>
      <c r="C46" s="6"/>
      <c r="D46" s="6"/>
      <c r="E46" s="6"/>
      <c r="F46" s="6"/>
      <c r="G46" s="2"/>
    </row>
    <row r="47" spans="1:7" x14ac:dyDescent="0.25">
      <c r="A47" s="3"/>
      <c r="B47" s="3"/>
      <c r="C47" s="3"/>
      <c r="D47" s="3"/>
      <c r="E47" s="3"/>
      <c r="F47" s="3"/>
      <c r="G47" s="3"/>
    </row>
    <row r="48" spans="1:7" x14ac:dyDescent="0.25">
      <c r="A48" s="3"/>
      <c r="B48" s="3"/>
      <c r="C48" s="3"/>
      <c r="D48" s="3"/>
      <c r="E48" s="3"/>
      <c r="F48" s="3"/>
      <c r="G48" s="3"/>
    </row>
    <row r="49" spans="1:7" ht="15.75" customHeight="1" x14ac:dyDescent="0.25">
      <c r="A49" s="201" t="s">
        <v>12</v>
      </c>
      <c r="B49" s="202"/>
      <c r="C49" s="202"/>
      <c r="D49" s="202"/>
      <c r="E49" s="202"/>
      <c r="F49" s="202"/>
      <c r="G49" s="203"/>
    </row>
    <row r="50" spans="1:7" x14ac:dyDescent="0.25">
      <c r="A50" s="4"/>
      <c r="B50" s="3"/>
      <c r="C50" s="3"/>
      <c r="D50" s="3"/>
      <c r="E50" s="3"/>
      <c r="F50" s="3"/>
      <c r="G50" s="5"/>
    </row>
    <row r="51" spans="1:7" ht="51" customHeight="1" x14ac:dyDescent="0.25">
      <c r="A51" s="221" t="s">
        <v>109</v>
      </c>
      <c r="B51" s="222"/>
      <c r="C51" s="222"/>
      <c r="D51" s="222"/>
      <c r="E51" s="222"/>
      <c r="F51" s="222"/>
      <c r="G51" s="223"/>
    </row>
    <row r="52" spans="1:7" x14ac:dyDescent="0.25">
      <c r="A52" s="4"/>
      <c r="B52" s="3"/>
      <c r="C52" s="3"/>
      <c r="D52" s="3"/>
      <c r="E52" s="3"/>
      <c r="F52" s="3"/>
      <c r="G52" s="5"/>
    </row>
    <row r="53" spans="1:7" ht="15.75" customHeight="1" x14ac:dyDescent="0.25">
      <c r="A53" s="7">
        <v>511</v>
      </c>
      <c r="B53" s="210" t="s">
        <v>5</v>
      </c>
      <c r="C53" s="211"/>
      <c r="D53" s="211"/>
      <c r="E53" s="211"/>
      <c r="F53" s="211"/>
      <c r="G53" s="212"/>
    </row>
    <row r="54" spans="1:7" x14ac:dyDescent="0.25">
      <c r="A54" s="4"/>
      <c r="B54" s="3"/>
      <c r="C54" s="3"/>
      <c r="D54" s="3"/>
      <c r="E54" s="3"/>
      <c r="F54" s="3"/>
      <c r="G54" s="5"/>
    </row>
    <row r="55" spans="1:7" ht="15.75" customHeight="1" x14ac:dyDescent="0.25">
      <c r="A55" s="7">
        <v>511</v>
      </c>
      <c r="B55" s="210" t="s">
        <v>6</v>
      </c>
      <c r="C55" s="211"/>
      <c r="D55" s="211"/>
      <c r="E55" s="211"/>
      <c r="F55" s="211"/>
      <c r="G55" s="212"/>
    </row>
    <row r="56" spans="1:7" x14ac:dyDescent="0.25">
      <c r="A56" s="4"/>
      <c r="B56" s="3"/>
      <c r="C56" s="3"/>
      <c r="D56" s="3"/>
      <c r="E56" s="3"/>
      <c r="F56" s="3"/>
      <c r="G56" s="5"/>
    </row>
    <row r="57" spans="1:7" ht="15.75" customHeight="1" x14ac:dyDescent="0.25">
      <c r="A57" s="7">
        <v>511</v>
      </c>
      <c r="B57" s="210" t="s">
        <v>2</v>
      </c>
      <c r="C57" s="211"/>
      <c r="D57" s="211"/>
      <c r="E57" s="211"/>
      <c r="F57" s="211"/>
      <c r="G57" s="212"/>
    </row>
    <row r="58" spans="1:7" x14ac:dyDescent="0.25">
      <c r="A58" s="4"/>
      <c r="B58" s="3"/>
      <c r="C58" s="3"/>
      <c r="D58" s="3"/>
      <c r="E58" s="3"/>
      <c r="F58" s="3"/>
      <c r="G58" s="5"/>
    </row>
    <row r="59" spans="1:7" ht="15.75" customHeight="1" x14ac:dyDescent="0.25">
      <c r="A59" s="7">
        <v>511</v>
      </c>
      <c r="B59" s="210" t="s">
        <v>3</v>
      </c>
      <c r="C59" s="211"/>
      <c r="D59" s="211"/>
      <c r="E59" s="211"/>
      <c r="F59" s="211"/>
      <c r="G59" s="212"/>
    </row>
    <row r="60" spans="1:7" x14ac:dyDescent="0.25">
      <c r="A60" s="4"/>
      <c r="B60" s="3"/>
      <c r="C60" s="3"/>
      <c r="D60" s="3"/>
      <c r="E60" s="3"/>
      <c r="F60" s="3"/>
      <c r="G60" s="5"/>
    </row>
    <row r="61" spans="1:7" ht="15.75" customHeight="1" x14ac:dyDescent="0.25">
      <c r="A61" s="7">
        <v>511</v>
      </c>
      <c r="B61" s="210" t="s">
        <v>96</v>
      </c>
      <c r="C61" s="211"/>
      <c r="D61" s="211"/>
      <c r="E61" s="211"/>
      <c r="F61" s="211"/>
      <c r="G61" s="212"/>
    </row>
    <row r="62" spans="1:7" x14ac:dyDescent="0.25">
      <c r="A62" s="4"/>
      <c r="B62" s="3"/>
      <c r="C62" s="3"/>
      <c r="D62" s="3"/>
      <c r="E62" s="3"/>
      <c r="F62" s="3"/>
      <c r="G62" s="5"/>
    </row>
    <row r="63" spans="1:7" ht="15.75" customHeight="1" x14ac:dyDescent="0.25">
      <c r="A63" s="7">
        <v>511</v>
      </c>
      <c r="B63" s="210" t="s">
        <v>97</v>
      </c>
      <c r="C63" s="211"/>
      <c r="D63" s="211"/>
      <c r="E63" s="211"/>
      <c r="F63" s="211"/>
      <c r="G63" s="212"/>
    </row>
    <row r="64" spans="1:7" x14ac:dyDescent="0.25">
      <c r="A64" s="4"/>
      <c r="B64" s="3"/>
      <c r="C64" s="3"/>
      <c r="D64" s="3"/>
      <c r="E64" s="3"/>
      <c r="F64" s="3"/>
      <c r="G64" s="5"/>
    </row>
    <row r="65" spans="1:7" ht="15.75" customHeight="1" x14ac:dyDescent="0.25">
      <c r="A65" s="7">
        <v>511</v>
      </c>
      <c r="B65" s="210" t="s">
        <v>99</v>
      </c>
      <c r="C65" s="211"/>
      <c r="D65" s="211"/>
      <c r="E65" s="211"/>
      <c r="F65" s="211"/>
      <c r="G65" s="212"/>
    </row>
    <row r="66" spans="1:7" x14ac:dyDescent="0.25">
      <c r="A66" s="4"/>
      <c r="B66" s="3"/>
      <c r="C66" s="3"/>
      <c r="D66" s="3"/>
      <c r="E66" s="3"/>
      <c r="F66" s="3"/>
      <c r="G66" s="5"/>
    </row>
    <row r="67" spans="1:7" ht="15.75" customHeight="1" x14ac:dyDescent="0.25">
      <c r="A67" s="7">
        <v>511</v>
      </c>
      <c r="B67" s="210" t="s">
        <v>98</v>
      </c>
      <c r="C67" s="211"/>
      <c r="D67" s="211"/>
      <c r="E67" s="211"/>
      <c r="F67" s="211"/>
      <c r="G67" s="212"/>
    </row>
    <row r="68" spans="1:7" x14ac:dyDescent="0.25">
      <c r="A68" s="4"/>
      <c r="B68" s="3"/>
      <c r="C68" s="3"/>
      <c r="D68" s="3"/>
      <c r="E68" s="3"/>
      <c r="F68" s="3"/>
      <c r="G68" s="5"/>
    </row>
    <row r="69" spans="1:7" ht="15.75" customHeight="1" x14ac:dyDescent="0.25">
      <c r="A69" s="7">
        <v>6240</v>
      </c>
      <c r="B69" s="210" t="s">
        <v>7</v>
      </c>
      <c r="C69" s="211"/>
      <c r="D69" s="211"/>
      <c r="E69" s="211"/>
      <c r="F69" s="211"/>
      <c r="G69" s="212"/>
    </row>
    <row r="70" spans="1:7" x14ac:dyDescent="0.25">
      <c r="A70" s="4"/>
      <c r="B70" s="3"/>
      <c r="C70" s="3"/>
      <c r="D70" s="3"/>
      <c r="E70" s="3"/>
      <c r="F70" s="3"/>
      <c r="G70" s="5"/>
    </row>
    <row r="71" spans="1:7" ht="15.75" customHeight="1" x14ac:dyDescent="0.25">
      <c r="A71" s="7">
        <v>7900</v>
      </c>
      <c r="B71" s="210" t="s">
        <v>11</v>
      </c>
      <c r="C71" s="211"/>
      <c r="D71" s="211"/>
      <c r="E71" s="211"/>
      <c r="F71" s="211"/>
      <c r="G71" s="212"/>
    </row>
    <row r="72" spans="1:7" x14ac:dyDescent="0.25">
      <c r="A72" s="1"/>
      <c r="B72" s="6"/>
      <c r="C72" s="6"/>
      <c r="D72" s="6"/>
      <c r="E72" s="6"/>
      <c r="F72" s="6"/>
      <c r="G72" s="2"/>
    </row>
    <row r="73" spans="1:7" x14ac:dyDescent="0.25">
      <c r="A73" s="3"/>
      <c r="B73" s="3"/>
      <c r="C73" s="3"/>
      <c r="D73" s="3"/>
      <c r="E73" s="3"/>
      <c r="F73" s="3"/>
      <c r="G73" s="3"/>
    </row>
    <row r="74" spans="1:7" x14ac:dyDescent="0.25">
      <c r="A74" s="3"/>
      <c r="B74" s="3"/>
      <c r="C74" s="3"/>
      <c r="D74" s="3"/>
      <c r="E74" s="3"/>
      <c r="F74" s="3"/>
      <c r="G74" s="3"/>
    </row>
    <row r="75" spans="1:7" ht="15.75" customHeight="1" x14ac:dyDescent="0.25">
      <c r="A75" s="213" t="s">
        <v>1</v>
      </c>
      <c r="B75" s="214"/>
      <c r="C75" s="214"/>
      <c r="D75" s="214"/>
      <c r="E75" s="214"/>
      <c r="F75" s="214"/>
      <c r="G75" s="215"/>
    </row>
    <row r="76" spans="1:7" x14ac:dyDescent="0.25">
      <c r="A76" s="4"/>
      <c r="B76" s="3"/>
      <c r="C76" s="3"/>
      <c r="D76" s="3"/>
      <c r="E76" s="3"/>
      <c r="F76" s="3"/>
      <c r="G76" s="5"/>
    </row>
    <row r="77" spans="1:7" ht="30" customHeight="1" x14ac:dyDescent="0.25">
      <c r="A77" s="216" t="s">
        <v>51</v>
      </c>
      <c r="B77" s="217"/>
      <c r="C77" s="217"/>
      <c r="D77" s="217"/>
      <c r="E77" s="217"/>
      <c r="F77" s="217"/>
      <c r="G77" s="218"/>
    </row>
    <row r="78" spans="1:7" x14ac:dyDescent="0.25">
      <c r="A78" s="4"/>
      <c r="B78" s="3"/>
      <c r="C78" s="3"/>
      <c r="D78" s="3"/>
      <c r="E78" s="3"/>
      <c r="F78" s="3"/>
      <c r="G78" s="5"/>
    </row>
    <row r="79" spans="1:7" ht="15.75" customHeight="1" x14ac:dyDescent="0.25">
      <c r="A79" s="8" t="s">
        <v>150</v>
      </c>
      <c r="B79" s="207" t="s">
        <v>50</v>
      </c>
      <c r="C79" s="219"/>
      <c r="D79" s="219"/>
      <c r="E79" s="219"/>
      <c r="F79" s="219"/>
      <c r="G79" s="220"/>
    </row>
    <row r="80" spans="1:7" ht="47.45" customHeight="1" x14ac:dyDescent="0.25">
      <c r="A80" s="207" t="s">
        <v>72</v>
      </c>
      <c r="B80" s="219"/>
      <c r="C80" s="219"/>
      <c r="D80" s="219"/>
      <c r="E80" s="219"/>
      <c r="F80" s="219"/>
      <c r="G80" s="220"/>
    </row>
    <row r="81" spans="1:7" x14ac:dyDescent="0.25">
      <c r="A81" s="1"/>
      <c r="B81" s="6"/>
      <c r="C81" s="6"/>
      <c r="D81" s="6"/>
      <c r="E81" s="6"/>
      <c r="F81" s="6"/>
      <c r="G81" s="2"/>
    </row>
    <row r="82" spans="1:7" x14ac:dyDescent="0.25">
      <c r="A82" s="3"/>
      <c r="B82" s="3"/>
      <c r="C82" s="3"/>
      <c r="D82" s="3"/>
      <c r="E82" s="3"/>
      <c r="F82" s="3"/>
      <c r="G82" s="3"/>
    </row>
    <row r="83" spans="1:7" ht="15.75" customHeight="1" x14ac:dyDescent="0.25">
      <c r="A83" s="201" t="s">
        <v>9</v>
      </c>
      <c r="B83" s="202"/>
      <c r="C83" s="202"/>
      <c r="D83" s="202"/>
      <c r="E83" s="202"/>
      <c r="F83" s="202"/>
      <c r="G83" s="203"/>
    </row>
    <row r="84" spans="1:7" x14ac:dyDescent="0.25">
      <c r="A84" s="4"/>
      <c r="B84" s="3"/>
      <c r="C84" s="3"/>
      <c r="D84" s="3"/>
      <c r="E84" s="3"/>
      <c r="F84" s="3"/>
      <c r="G84" s="5"/>
    </row>
    <row r="85" spans="1:7" ht="92.25" customHeight="1" x14ac:dyDescent="0.25">
      <c r="A85" s="204" t="s">
        <v>87</v>
      </c>
      <c r="B85" s="205"/>
      <c r="C85" s="205"/>
      <c r="D85" s="205"/>
      <c r="E85" s="205"/>
      <c r="F85" s="205"/>
      <c r="G85" s="206"/>
    </row>
    <row r="86" spans="1:7" x14ac:dyDescent="0.25">
      <c r="A86" s="4"/>
      <c r="B86" s="3"/>
      <c r="C86" s="3"/>
      <c r="D86" s="3"/>
      <c r="E86" s="3"/>
      <c r="F86" s="3"/>
      <c r="G86" s="5"/>
    </row>
    <row r="87" spans="1:7" ht="15.75" customHeight="1" x14ac:dyDescent="0.25">
      <c r="A87" s="7">
        <v>250</v>
      </c>
      <c r="B87" s="207" t="s">
        <v>14</v>
      </c>
      <c r="C87" s="208"/>
      <c r="D87" s="208"/>
      <c r="E87" s="208"/>
      <c r="F87" s="208"/>
      <c r="G87" s="209"/>
    </row>
    <row r="88" spans="1:7" ht="15.75" customHeight="1" x14ac:dyDescent="0.25">
      <c r="A88" s="13"/>
      <c r="B88" s="14"/>
      <c r="C88" s="14"/>
      <c r="D88" s="14"/>
      <c r="E88" s="14"/>
      <c r="F88" s="14"/>
      <c r="G88" s="15"/>
    </row>
    <row r="89" spans="1:7" ht="15.75" customHeight="1" x14ac:dyDescent="0.25">
      <c r="A89" s="7">
        <v>330</v>
      </c>
      <c r="B89" s="207" t="s">
        <v>15</v>
      </c>
      <c r="C89" s="208"/>
      <c r="D89" s="208"/>
      <c r="E89" s="208"/>
      <c r="F89" s="208"/>
      <c r="G89" s="209"/>
    </row>
    <row r="90" spans="1:7" x14ac:dyDescent="0.25">
      <c r="A90" s="1"/>
      <c r="B90" s="6"/>
      <c r="C90" s="6"/>
      <c r="D90" s="6"/>
      <c r="E90" s="6"/>
      <c r="F90" s="6"/>
      <c r="G90" s="2"/>
    </row>
    <row r="91" spans="1:7" x14ac:dyDescent="0.25">
      <c r="A91" s="3"/>
      <c r="B91" s="3"/>
      <c r="C91" s="3"/>
      <c r="D91" s="3"/>
      <c r="E91" s="3"/>
      <c r="F91" s="3"/>
      <c r="G91" s="3"/>
    </row>
    <row r="92" spans="1:7" x14ac:dyDescent="0.25">
      <c r="A92" s="3"/>
      <c r="B92" s="3"/>
      <c r="C92" s="3"/>
      <c r="D92" s="3"/>
      <c r="E92" s="3"/>
      <c r="F92" s="3"/>
      <c r="G92" s="3"/>
    </row>
    <row r="93" spans="1:7" ht="15.75" customHeight="1" x14ac:dyDescent="0.25">
      <c r="A93" s="201" t="s">
        <v>116</v>
      </c>
      <c r="B93" s="202"/>
      <c r="C93" s="202"/>
      <c r="D93" s="202"/>
      <c r="E93" s="202"/>
      <c r="F93" s="202"/>
      <c r="G93" s="203"/>
    </row>
    <row r="94" spans="1:7" x14ac:dyDescent="0.25">
      <c r="A94" s="4"/>
      <c r="B94" s="3"/>
      <c r="C94" s="3"/>
      <c r="D94" s="3"/>
      <c r="E94" s="3"/>
      <c r="F94" s="3"/>
      <c r="G94" s="5"/>
    </row>
    <row r="95" spans="1:7" ht="93.95" customHeight="1" x14ac:dyDescent="0.25">
      <c r="A95" s="204" t="s">
        <v>123</v>
      </c>
      <c r="B95" s="205"/>
      <c r="C95" s="205"/>
      <c r="D95" s="205"/>
      <c r="E95" s="205"/>
      <c r="F95" s="205"/>
      <c r="G95" s="206"/>
    </row>
    <row r="96" spans="1:7" x14ac:dyDescent="0.25">
      <c r="A96" s="1"/>
      <c r="B96" s="6"/>
      <c r="C96" s="6"/>
      <c r="D96" s="6"/>
      <c r="E96" s="6"/>
      <c r="F96" s="6"/>
      <c r="G96" s="2"/>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row r="101" spans="1:7" x14ac:dyDescent="0.25">
      <c r="A101" s="3"/>
      <c r="B101" s="3"/>
      <c r="C101" s="3"/>
      <c r="D101" s="3"/>
      <c r="E101" s="3"/>
      <c r="F101" s="3"/>
      <c r="G101" s="3"/>
    </row>
    <row r="102" spans="1:7" x14ac:dyDescent="0.25">
      <c r="A102" s="3"/>
      <c r="B102" s="3"/>
      <c r="C102" s="3"/>
      <c r="D102" s="3"/>
      <c r="E102" s="3"/>
      <c r="F102" s="3"/>
      <c r="G102" s="3"/>
    </row>
    <row r="103" spans="1:7" x14ac:dyDescent="0.25">
      <c r="A103" s="3"/>
      <c r="B103" s="3"/>
      <c r="C103" s="3"/>
      <c r="D103" s="3"/>
      <c r="E103" s="3"/>
      <c r="F103" s="3"/>
      <c r="G103" s="3"/>
    </row>
    <row r="104" spans="1:7" x14ac:dyDescent="0.25">
      <c r="A104" s="3"/>
      <c r="B104" s="3"/>
      <c r="C104" s="3"/>
      <c r="D104" s="3"/>
      <c r="E104" s="3"/>
      <c r="F104" s="3"/>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3"/>
      <c r="C107" s="3"/>
      <c r="D107" s="3"/>
      <c r="E107" s="3"/>
      <c r="F107" s="3"/>
      <c r="G107" s="3"/>
    </row>
    <row r="108" spans="1:7" x14ac:dyDescent="0.25">
      <c r="A108" s="3"/>
      <c r="B108" s="3"/>
      <c r="C108" s="3"/>
      <c r="D108" s="3"/>
      <c r="E108" s="3"/>
      <c r="F108" s="3"/>
      <c r="G108" s="3"/>
    </row>
    <row r="109" spans="1:7" x14ac:dyDescent="0.25">
      <c r="A109" s="3"/>
      <c r="B109" s="3"/>
      <c r="C109" s="3"/>
      <c r="D109" s="3"/>
      <c r="E109" s="3"/>
      <c r="F109" s="3"/>
      <c r="G109" s="3"/>
    </row>
    <row r="110" spans="1:7" x14ac:dyDescent="0.25">
      <c r="A110" s="3"/>
      <c r="B110" s="3"/>
      <c r="C110" s="3"/>
      <c r="D110" s="3"/>
      <c r="E110" s="3"/>
      <c r="F110" s="3"/>
      <c r="G110" s="3"/>
    </row>
    <row r="111" spans="1:7" x14ac:dyDescent="0.25">
      <c r="A111" s="3"/>
      <c r="B111" s="3"/>
      <c r="C111" s="3"/>
      <c r="D111" s="3"/>
      <c r="E111" s="3"/>
      <c r="F111" s="3"/>
      <c r="G111" s="3"/>
    </row>
    <row r="112" spans="1:7" x14ac:dyDescent="0.25">
      <c r="A112" s="3"/>
      <c r="B112" s="3"/>
      <c r="C112" s="3"/>
      <c r="D112" s="3"/>
      <c r="E112" s="3"/>
      <c r="F112" s="3"/>
      <c r="G112" s="3"/>
    </row>
    <row r="113" spans="1:7" x14ac:dyDescent="0.25">
      <c r="A113" s="3"/>
      <c r="B113" s="3"/>
      <c r="C113" s="3"/>
      <c r="D113" s="3"/>
      <c r="E113" s="3"/>
      <c r="F113" s="3"/>
      <c r="G113" s="3"/>
    </row>
    <row r="114" spans="1:7" x14ac:dyDescent="0.25">
      <c r="A114" s="3"/>
      <c r="B114" s="3"/>
      <c r="C114" s="3"/>
      <c r="D114" s="3"/>
      <c r="E114" s="3"/>
      <c r="F114" s="3"/>
      <c r="G114" s="3"/>
    </row>
    <row r="115" spans="1:7" x14ac:dyDescent="0.25">
      <c r="A115" s="3"/>
      <c r="B115" s="3"/>
      <c r="C115" s="3"/>
      <c r="D115" s="3"/>
      <c r="E115" s="3"/>
      <c r="F115" s="3"/>
      <c r="G115" s="3"/>
    </row>
    <row r="116" spans="1:7" x14ac:dyDescent="0.25">
      <c r="A116" s="3"/>
      <c r="B116" s="3"/>
      <c r="C116" s="3"/>
      <c r="D116" s="3"/>
      <c r="E116" s="3"/>
      <c r="F116" s="3"/>
      <c r="G116" s="3"/>
    </row>
    <row r="117" spans="1:7" x14ac:dyDescent="0.25">
      <c r="A117" s="3"/>
      <c r="B117" s="3"/>
      <c r="C117" s="3"/>
      <c r="D117" s="3"/>
      <c r="E117" s="3"/>
      <c r="F117" s="3"/>
      <c r="G117" s="3"/>
    </row>
    <row r="118" spans="1:7" x14ac:dyDescent="0.25">
      <c r="A118" s="3"/>
      <c r="B118" s="3"/>
      <c r="C118" s="3"/>
      <c r="D118" s="3"/>
      <c r="E118" s="3"/>
      <c r="F118" s="3"/>
      <c r="G118" s="3"/>
    </row>
    <row r="119" spans="1:7" x14ac:dyDescent="0.25">
      <c r="A119" s="3"/>
      <c r="B119" s="3"/>
      <c r="C119" s="3"/>
      <c r="D119" s="3"/>
      <c r="E119" s="3"/>
      <c r="F119" s="3"/>
      <c r="G119" s="3"/>
    </row>
    <row r="120" spans="1:7" x14ac:dyDescent="0.25">
      <c r="A120" s="3"/>
      <c r="B120" s="3"/>
      <c r="C120" s="3"/>
      <c r="D120" s="3"/>
      <c r="E120" s="3"/>
      <c r="F120" s="3"/>
      <c r="G120" s="3"/>
    </row>
    <row r="121" spans="1:7" x14ac:dyDescent="0.25">
      <c r="A121" s="3"/>
      <c r="B121" s="3"/>
      <c r="C121" s="3"/>
      <c r="D121" s="3"/>
      <c r="E121" s="3"/>
      <c r="F121" s="3"/>
      <c r="G121" s="3"/>
    </row>
    <row r="122" spans="1:7" x14ac:dyDescent="0.25">
      <c r="A122" s="3"/>
      <c r="B122" s="3"/>
      <c r="C122" s="3"/>
      <c r="D122" s="3"/>
      <c r="E122" s="3"/>
      <c r="F122" s="3"/>
      <c r="G122" s="3"/>
    </row>
    <row r="123" spans="1:7" x14ac:dyDescent="0.25">
      <c r="A123" s="3"/>
      <c r="B123" s="3"/>
      <c r="C123" s="3"/>
      <c r="D123" s="3"/>
      <c r="E123" s="3"/>
      <c r="F123" s="3"/>
      <c r="G123" s="3"/>
    </row>
    <row r="124" spans="1:7" x14ac:dyDescent="0.25">
      <c r="A124" s="3"/>
      <c r="B124" s="3"/>
      <c r="C124" s="3"/>
      <c r="D124" s="3"/>
      <c r="E124" s="3"/>
      <c r="F124" s="3"/>
      <c r="G124" s="3"/>
    </row>
    <row r="125" spans="1:7" x14ac:dyDescent="0.25">
      <c r="A125" s="3"/>
      <c r="B125" s="3"/>
      <c r="C125" s="3"/>
      <c r="D125" s="3"/>
      <c r="E125" s="3"/>
      <c r="F125" s="3"/>
      <c r="G125" s="3"/>
    </row>
    <row r="126" spans="1:7" x14ac:dyDescent="0.25">
      <c r="A126" s="3"/>
      <c r="B126" s="3"/>
      <c r="C126" s="3"/>
      <c r="D126" s="3"/>
      <c r="E126" s="3"/>
      <c r="F126" s="3"/>
      <c r="G126" s="3"/>
    </row>
    <row r="127" spans="1:7" x14ac:dyDescent="0.25">
      <c r="A127" s="3"/>
      <c r="B127" s="3"/>
      <c r="C127" s="3"/>
      <c r="D127" s="3"/>
      <c r="E127" s="3"/>
      <c r="F127" s="3"/>
      <c r="G127" s="3"/>
    </row>
    <row r="128" spans="1:7" x14ac:dyDescent="0.25">
      <c r="A128" s="3"/>
      <c r="B128" s="3"/>
      <c r="C128" s="3"/>
      <c r="D128" s="3"/>
      <c r="E128" s="3"/>
      <c r="F128" s="3"/>
      <c r="G128" s="3"/>
    </row>
    <row r="129" spans="1:7" x14ac:dyDescent="0.25">
      <c r="A129" s="3"/>
      <c r="B129" s="3"/>
      <c r="C129" s="3"/>
      <c r="D129" s="3"/>
      <c r="E129" s="3"/>
      <c r="F129" s="3"/>
      <c r="G129" s="3"/>
    </row>
    <row r="130" spans="1:7" x14ac:dyDescent="0.25">
      <c r="A130" s="3"/>
      <c r="B130" s="3"/>
      <c r="C130" s="3"/>
      <c r="D130" s="3"/>
      <c r="E130" s="3"/>
      <c r="F130" s="3"/>
      <c r="G130" s="3"/>
    </row>
    <row r="131" spans="1:7" x14ac:dyDescent="0.25">
      <c r="A131" s="3"/>
      <c r="B131" s="3"/>
      <c r="C131" s="3"/>
      <c r="D131" s="3"/>
      <c r="E131" s="3"/>
      <c r="F131" s="3"/>
      <c r="G131" s="3"/>
    </row>
    <row r="132" spans="1:7" x14ac:dyDescent="0.25">
      <c r="A132" s="3"/>
      <c r="B132" s="3"/>
      <c r="C132" s="3"/>
      <c r="D132" s="3"/>
      <c r="E132" s="3"/>
      <c r="F132" s="3"/>
      <c r="G132" s="3"/>
    </row>
    <row r="133" spans="1:7" x14ac:dyDescent="0.25">
      <c r="A133" s="3"/>
      <c r="B133" s="3"/>
      <c r="C133" s="3"/>
      <c r="D133" s="3"/>
      <c r="E133" s="3"/>
      <c r="F133" s="3"/>
      <c r="G133" s="3"/>
    </row>
    <row r="134" spans="1:7" x14ac:dyDescent="0.25">
      <c r="A134" s="3"/>
      <c r="B134" s="3"/>
      <c r="C134" s="3"/>
      <c r="D134" s="3"/>
      <c r="E134" s="3"/>
      <c r="F134" s="3"/>
      <c r="G134" s="3"/>
    </row>
    <row r="135" spans="1:7" x14ac:dyDescent="0.25">
      <c r="A135" s="3"/>
      <c r="B135" s="3"/>
      <c r="C135" s="3"/>
      <c r="D135" s="3"/>
      <c r="E135" s="3"/>
      <c r="F135" s="3"/>
      <c r="G135" s="3"/>
    </row>
    <row r="136" spans="1:7" x14ac:dyDescent="0.25">
      <c r="A136" s="3"/>
      <c r="B136" s="3"/>
      <c r="C136" s="3"/>
      <c r="D136" s="3"/>
      <c r="E136" s="3"/>
      <c r="F136" s="3"/>
      <c r="G136" s="3"/>
    </row>
    <row r="137" spans="1:7" x14ac:dyDescent="0.25">
      <c r="A137" s="3"/>
      <c r="B137" s="3"/>
      <c r="C137" s="3"/>
      <c r="D137" s="3"/>
      <c r="E137" s="3"/>
      <c r="F137" s="3"/>
      <c r="G137" s="3"/>
    </row>
    <row r="138" spans="1:7" x14ac:dyDescent="0.25">
      <c r="A138" s="3"/>
      <c r="B138" s="3"/>
      <c r="C138" s="3"/>
      <c r="D138" s="3"/>
      <c r="E138" s="3"/>
      <c r="F138" s="3"/>
      <c r="G138" s="3"/>
    </row>
    <row r="139" spans="1:7" x14ac:dyDescent="0.25">
      <c r="A139" s="3"/>
      <c r="B139" s="3"/>
      <c r="C139" s="3"/>
      <c r="D139" s="3"/>
      <c r="E139" s="3"/>
      <c r="F139" s="3"/>
      <c r="G139" s="3"/>
    </row>
    <row r="140" spans="1:7" x14ac:dyDescent="0.25">
      <c r="A140" s="3"/>
      <c r="B140" s="3"/>
      <c r="C140" s="3"/>
      <c r="D140" s="3"/>
      <c r="E140" s="3"/>
      <c r="F140" s="3"/>
      <c r="G140" s="3"/>
    </row>
    <row r="141" spans="1:7" x14ac:dyDescent="0.25">
      <c r="A141" s="3"/>
      <c r="B141" s="3"/>
      <c r="C141" s="3"/>
      <c r="D141" s="3"/>
      <c r="E141" s="3"/>
      <c r="F141" s="3"/>
      <c r="G141" s="3"/>
    </row>
    <row r="142" spans="1:7" x14ac:dyDescent="0.25">
      <c r="A142" s="3"/>
      <c r="B142" s="3"/>
      <c r="C142" s="3"/>
      <c r="D142" s="3"/>
      <c r="E142" s="3"/>
      <c r="F142" s="3"/>
      <c r="G142" s="3"/>
    </row>
    <row r="143" spans="1:7" x14ac:dyDescent="0.25">
      <c r="A143" s="3"/>
      <c r="B143" s="3"/>
      <c r="C143" s="3"/>
      <c r="D143" s="3"/>
      <c r="E143" s="3"/>
      <c r="F143" s="3"/>
      <c r="G143" s="3"/>
    </row>
    <row r="144" spans="1:7" x14ac:dyDescent="0.25">
      <c r="A144" s="3"/>
      <c r="B144" s="3"/>
      <c r="C144" s="3"/>
      <c r="D144" s="3"/>
      <c r="E144" s="3"/>
      <c r="F144" s="3"/>
      <c r="G144" s="3"/>
    </row>
    <row r="145" spans="1:7" x14ac:dyDescent="0.25">
      <c r="A145" s="3"/>
      <c r="B145" s="3"/>
      <c r="C145" s="3"/>
      <c r="D145" s="3"/>
      <c r="E145" s="3"/>
      <c r="F145" s="3"/>
      <c r="G145" s="3"/>
    </row>
    <row r="146" spans="1:7" x14ac:dyDescent="0.25">
      <c r="A146" s="3"/>
      <c r="B146" s="3"/>
      <c r="C146" s="3"/>
      <c r="D146" s="3"/>
      <c r="E146" s="3"/>
      <c r="F146" s="3"/>
      <c r="G146" s="3"/>
    </row>
    <row r="147" spans="1:7" x14ac:dyDescent="0.25">
      <c r="A147" s="3"/>
      <c r="B147" s="3"/>
      <c r="C147" s="3"/>
      <c r="D147" s="3"/>
      <c r="E147" s="3"/>
      <c r="F147" s="3"/>
      <c r="G147" s="3"/>
    </row>
    <row r="148" spans="1:7" x14ac:dyDescent="0.25">
      <c r="A148" s="3"/>
      <c r="B148" s="3"/>
      <c r="C148" s="3"/>
      <c r="D148" s="3"/>
      <c r="E148" s="3"/>
      <c r="F148" s="3"/>
      <c r="G148" s="3"/>
    </row>
    <row r="149" spans="1:7" x14ac:dyDescent="0.25">
      <c r="A149" s="3"/>
      <c r="B149" s="3"/>
      <c r="C149" s="3"/>
      <c r="D149" s="3"/>
      <c r="E149" s="3"/>
      <c r="F149" s="3"/>
      <c r="G149" s="3"/>
    </row>
    <row r="150" spans="1:7" x14ac:dyDescent="0.25">
      <c r="A150" s="3"/>
      <c r="B150" s="3"/>
      <c r="C150" s="3"/>
      <c r="D150" s="3"/>
      <c r="E150" s="3"/>
      <c r="F150" s="3"/>
      <c r="G150" s="3"/>
    </row>
    <row r="151" spans="1:7" x14ac:dyDescent="0.25">
      <c r="A151" s="3"/>
      <c r="B151" s="3"/>
      <c r="C151" s="3"/>
      <c r="D151" s="3"/>
      <c r="E151" s="3"/>
      <c r="F151" s="3"/>
      <c r="G151" s="3"/>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3"/>
      <c r="C158" s="3"/>
      <c r="D158" s="3"/>
      <c r="E158" s="3"/>
      <c r="F158" s="3"/>
      <c r="G158" s="3"/>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row r="170" spans="1:7" x14ac:dyDescent="0.25">
      <c r="A170" s="3"/>
      <c r="B170" s="3"/>
      <c r="C170" s="3"/>
      <c r="D170" s="3"/>
      <c r="E170" s="3"/>
      <c r="F170" s="3"/>
      <c r="G170" s="3"/>
    </row>
    <row r="171" spans="1:7" x14ac:dyDescent="0.25">
      <c r="A171" s="3"/>
      <c r="B171" s="3"/>
      <c r="C171" s="3"/>
      <c r="D171" s="3"/>
      <c r="E171" s="3"/>
      <c r="F171" s="3"/>
      <c r="G171" s="3"/>
    </row>
    <row r="172" spans="1:7" x14ac:dyDescent="0.25">
      <c r="A172" s="3"/>
      <c r="B172" s="3"/>
      <c r="C172" s="3"/>
      <c r="D172" s="3"/>
      <c r="E172" s="3"/>
      <c r="F172" s="3"/>
      <c r="G172" s="3"/>
    </row>
    <row r="173" spans="1:7" x14ac:dyDescent="0.25">
      <c r="A173" s="3"/>
      <c r="B173" s="3"/>
      <c r="C173" s="3"/>
      <c r="D173" s="3"/>
      <c r="E173" s="3"/>
      <c r="F173" s="3"/>
      <c r="G173" s="3"/>
    </row>
    <row r="174" spans="1:7" x14ac:dyDescent="0.25">
      <c r="A174" s="3"/>
      <c r="B174" s="3"/>
      <c r="C174" s="3"/>
      <c r="D174" s="3"/>
      <c r="E174" s="3"/>
      <c r="F174" s="3"/>
      <c r="G174" s="3"/>
    </row>
    <row r="175" spans="1:7" x14ac:dyDescent="0.25">
      <c r="A175" s="3"/>
      <c r="B175" s="3"/>
      <c r="C175" s="3"/>
      <c r="D175" s="3"/>
      <c r="E175" s="3"/>
      <c r="F175" s="3"/>
      <c r="G175" s="3"/>
    </row>
    <row r="176" spans="1:7" x14ac:dyDescent="0.25">
      <c r="A176" s="3"/>
      <c r="B176" s="3"/>
      <c r="C176" s="3"/>
      <c r="D176" s="3"/>
      <c r="E176" s="3"/>
      <c r="F176" s="3"/>
      <c r="G176" s="3"/>
    </row>
    <row r="177" spans="1:7" x14ac:dyDescent="0.25">
      <c r="A177" s="3"/>
      <c r="B177" s="3"/>
      <c r="C177" s="3"/>
      <c r="D177" s="3"/>
      <c r="E177" s="3"/>
      <c r="F177" s="3"/>
      <c r="G177" s="3"/>
    </row>
    <row r="178" spans="1:7" x14ac:dyDescent="0.25">
      <c r="A178" s="3"/>
      <c r="B178" s="3"/>
      <c r="C178" s="3"/>
      <c r="D178" s="3"/>
      <c r="E178" s="3"/>
      <c r="F178" s="3"/>
      <c r="G178" s="3"/>
    </row>
    <row r="179" spans="1:7" x14ac:dyDescent="0.25">
      <c r="A179" s="3"/>
      <c r="B179" s="3"/>
      <c r="C179" s="3"/>
      <c r="D179" s="3"/>
      <c r="E179" s="3"/>
      <c r="F179" s="3"/>
      <c r="G179" s="3"/>
    </row>
    <row r="180" spans="1:7" x14ac:dyDescent="0.25">
      <c r="A180" s="3"/>
      <c r="B180" s="3"/>
      <c r="C180" s="3"/>
      <c r="D180" s="3"/>
      <c r="E180" s="3"/>
      <c r="F180" s="3"/>
      <c r="G180" s="3"/>
    </row>
    <row r="181" spans="1:7" x14ac:dyDescent="0.25">
      <c r="A181" s="3"/>
      <c r="B181" s="3"/>
      <c r="C181" s="3"/>
      <c r="D181" s="3"/>
      <c r="E181" s="3"/>
      <c r="F181" s="3"/>
      <c r="G181" s="3"/>
    </row>
  </sheetData>
  <sheetProtection algorithmName="SHA-512" hashValue="Mlbvob0Vv54+1i2n2HqKQGsL45P5dButGzsBNekB2IQEkL+T7PSJzkZaRZtj+SvDIl0TgT0+OOV5FQWCyoP62g==" saltValue="DYyC/oq2sMGkkr3dlScGtA==" spinCount="100000" sheet="1"/>
  <mergeCells count="45">
    <mergeCell ref="B3:E3"/>
    <mergeCell ref="B17:G17"/>
    <mergeCell ref="B19:G19"/>
    <mergeCell ref="B35:G35"/>
    <mergeCell ref="B37:G37"/>
    <mergeCell ref="A31:G31"/>
    <mergeCell ref="A33:G33"/>
    <mergeCell ref="A1:G1"/>
    <mergeCell ref="B41:G41"/>
    <mergeCell ref="B39:G39"/>
    <mergeCell ref="B65:G65"/>
    <mergeCell ref="B67:G67"/>
    <mergeCell ref="A5:G5"/>
    <mergeCell ref="A7:G7"/>
    <mergeCell ref="B23:G23"/>
    <mergeCell ref="B25:G25"/>
    <mergeCell ref="B27:G27"/>
    <mergeCell ref="B9:G9"/>
    <mergeCell ref="B11:G11"/>
    <mergeCell ref="B13:G13"/>
    <mergeCell ref="B15:G15"/>
    <mergeCell ref="B21:G21"/>
    <mergeCell ref="A2:G2"/>
    <mergeCell ref="B69:G69"/>
    <mergeCell ref="B57:G57"/>
    <mergeCell ref="B59:G59"/>
    <mergeCell ref="B43:G43"/>
    <mergeCell ref="B45:G45"/>
    <mergeCell ref="A49:G49"/>
    <mergeCell ref="B61:G61"/>
    <mergeCell ref="B63:G63"/>
    <mergeCell ref="A51:G51"/>
    <mergeCell ref="B55:G55"/>
    <mergeCell ref="B53:G53"/>
    <mergeCell ref="A93:G93"/>
    <mergeCell ref="A95:G95"/>
    <mergeCell ref="B89:G89"/>
    <mergeCell ref="B87:G87"/>
    <mergeCell ref="B71:G71"/>
    <mergeCell ref="A83:G83"/>
    <mergeCell ref="A85:G85"/>
    <mergeCell ref="A75:G75"/>
    <mergeCell ref="A77:G77"/>
    <mergeCell ref="B79:G79"/>
    <mergeCell ref="A80:G80"/>
  </mergeCells>
  <phoneticPr fontId="1" type="noConversion"/>
  <pageMargins left="0.25" right="0.25" top="0.75" bottom="0.75" header="0.3" footer="0.3"/>
  <pageSetup scale="95" fitToHeight="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topLeftCell="A16" zoomScale="70" workbookViewId="0">
      <selection activeCell="A16" sqref="A16"/>
    </sheetView>
  </sheetViews>
  <sheetFormatPr defaultColWidth="11" defaultRowHeight="15.75" x14ac:dyDescent="0.25"/>
  <cols>
    <col min="1" max="1" width="13.5" customWidth="1"/>
    <col min="2" max="2" width="27.875" style="26" customWidth="1"/>
    <col min="3" max="3" width="21.125" customWidth="1"/>
    <col min="4" max="5" width="21.75" customWidth="1"/>
    <col min="6" max="6" width="63.75" customWidth="1"/>
    <col min="7" max="10" width="21.125" customWidth="1"/>
    <col min="11" max="11" width="63.75" customWidth="1"/>
    <col min="16" max="16" width="7" customWidth="1"/>
  </cols>
  <sheetData>
    <row r="1" spans="1:22" ht="20.25" x14ac:dyDescent="0.3">
      <c r="B1" s="237" t="s">
        <v>48</v>
      </c>
      <c r="C1" s="237"/>
      <c r="D1" s="237"/>
      <c r="E1" s="237"/>
      <c r="F1" s="237"/>
      <c r="G1" s="237"/>
      <c r="H1" s="237"/>
      <c r="I1" s="237"/>
      <c r="J1" s="237"/>
      <c r="K1" s="23"/>
      <c r="L1" s="16"/>
      <c r="M1" s="16"/>
      <c r="N1" s="16"/>
      <c r="O1" s="16"/>
      <c r="P1" s="16"/>
      <c r="Q1" s="16"/>
      <c r="R1" s="16"/>
      <c r="S1" s="16"/>
      <c r="T1" s="16"/>
      <c r="U1" s="16"/>
      <c r="V1" s="16"/>
    </row>
    <row r="2" spans="1:22" ht="21.6" customHeight="1" x14ac:dyDescent="0.3">
      <c r="B2" s="237" t="s">
        <v>93</v>
      </c>
      <c r="C2" s="237"/>
      <c r="D2" s="237"/>
      <c r="E2" s="237"/>
      <c r="F2" s="237"/>
      <c r="G2" s="237"/>
      <c r="H2" s="237"/>
      <c r="I2" s="237"/>
      <c r="J2" s="237"/>
      <c r="K2" s="23"/>
      <c r="L2" s="16"/>
      <c r="M2" s="16"/>
      <c r="N2" s="16"/>
      <c r="O2" s="16"/>
      <c r="P2" s="16"/>
      <c r="Q2" s="16"/>
      <c r="R2" s="16"/>
      <c r="S2" s="16"/>
      <c r="T2" s="16"/>
      <c r="U2" s="16"/>
      <c r="V2" s="16"/>
    </row>
    <row r="3" spans="1:22" ht="21.6" customHeight="1" x14ac:dyDescent="0.3">
      <c r="B3" s="237" t="s">
        <v>23</v>
      </c>
      <c r="C3" s="237"/>
      <c r="D3" s="237"/>
      <c r="E3" s="237"/>
      <c r="F3" s="237"/>
      <c r="G3" s="237"/>
      <c r="H3" s="237"/>
      <c r="I3" s="237"/>
      <c r="J3" s="237"/>
      <c r="K3" s="23"/>
      <c r="L3" s="16"/>
      <c r="M3" s="16"/>
      <c r="N3" s="16"/>
      <c r="O3" s="16"/>
      <c r="P3" s="16"/>
      <c r="Q3" s="16"/>
      <c r="R3" s="16"/>
      <c r="S3" s="16"/>
      <c r="T3" s="16"/>
      <c r="U3" s="16"/>
      <c r="V3" s="16"/>
    </row>
    <row r="4" spans="1:22" ht="16.5" thickBot="1" x14ac:dyDescent="0.3">
      <c r="B4" s="3"/>
      <c r="C4" s="3"/>
      <c r="D4" s="3"/>
      <c r="E4" s="3"/>
    </row>
    <row r="5" spans="1:22" ht="31.5" customHeight="1" thickBot="1" x14ac:dyDescent="0.3">
      <c r="A5" s="190" t="s">
        <v>67</v>
      </c>
      <c r="B5" s="190"/>
      <c r="C5" s="192"/>
      <c r="D5" s="193"/>
      <c r="E5" s="194"/>
    </row>
    <row r="6" spans="1:22" ht="16.5" thickBot="1" x14ac:dyDescent="0.3">
      <c r="A6" s="3"/>
      <c r="B6" s="3"/>
      <c r="C6" s="3"/>
      <c r="D6" s="3"/>
    </row>
    <row r="7" spans="1:22" ht="31.5" customHeight="1" thickBot="1" x14ac:dyDescent="0.3">
      <c r="A7" s="190" t="s">
        <v>88</v>
      </c>
      <c r="B7" s="190"/>
      <c r="C7" s="190"/>
      <c r="D7" s="191"/>
      <c r="E7" s="192"/>
      <c r="F7" s="193"/>
      <c r="G7" s="194"/>
    </row>
    <row r="8" spans="1:22" ht="16.5" thickBot="1" x14ac:dyDescent="0.3">
      <c r="A8" s="3"/>
      <c r="B8" s="3"/>
      <c r="C8" s="3"/>
      <c r="D8" s="3"/>
    </row>
    <row r="9" spans="1:22" ht="31.5" customHeight="1" thickBot="1" x14ac:dyDescent="0.3">
      <c r="A9" s="190" t="s">
        <v>90</v>
      </c>
      <c r="B9" s="190"/>
      <c r="C9" s="190"/>
      <c r="D9" s="191"/>
      <c r="E9" s="192"/>
      <c r="F9" s="193"/>
      <c r="G9" s="194"/>
    </row>
    <row r="10" spans="1:22" ht="16.5" thickBot="1" x14ac:dyDescent="0.3">
      <c r="A10" s="3"/>
      <c r="B10" s="3"/>
      <c r="C10" s="3"/>
      <c r="D10" s="3"/>
    </row>
    <row r="11" spans="1:22" ht="31.5" customHeight="1" thickBot="1" x14ac:dyDescent="0.3">
      <c r="A11" s="190" t="s">
        <v>91</v>
      </c>
      <c r="B11" s="190"/>
      <c r="C11" s="190"/>
      <c r="D11" s="191"/>
      <c r="E11" s="192"/>
      <c r="F11" s="193"/>
      <c r="G11" s="194"/>
    </row>
    <row r="12" spans="1:22" ht="16.5" thickBot="1" x14ac:dyDescent="0.3">
      <c r="A12" s="3"/>
      <c r="B12" s="3"/>
      <c r="C12" s="3"/>
      <c r="D12" s="3"/>
    </row>
    <row r="13" spans="1:22" ht="31.5" customHeight="1" thickBot="1" x14ac:dyDescent="0.3">
      <c r="A13" s="190" t="s">
        <v>92</v>
      </c>
      <c r="B13" s="190"/>
      <c r="C13" s="190"/>
      <c r="D13" s="191"/>
      <c r="E13" s="192"/>
      <c r="F13" s="193"/>
      <c r="G13" s="194"/>
    </row>
    <row r="14" spans="1:22" x14ac:dyDescent="0.25">
      <c r="B14" s="24"/>
      <c r="C14" s="3"/>
      <c r="D14" s="3"/>
      <c r="E14" s="3"/>
      <c r="F14" s="3"/>
      <c r="G14" s="3"/>
      <c r="H14" s="3"/>
      <c r="I14" s="3"/>
      <c r="J14" s="3"/>
      <c r="K14" s="3"/>
    </row>
    <row r="15" spans="1:22" ht="15" customHeight="1" thickBot="1" x14ac:dyDescent="0.3">
      <c r="B15" s="11"/>
      <c r="C15" s="11"/>
      <c r="D15" s="11"/>
      <c r="E15" s="11"/>
      <c r="F15" s="11"/>
      <c r="G15" s="11"/>
      <c r="H15" s="11"/>
      <c r="I15" s="11"/>
      <c r="J15" s="11"/>
      <c r="K15" s="11"/>
    </row>
    <row r="16" spans="1:22" ht="153" customHeight="1" thickBot="1" x14ac:dyDescent="0.3">
      <c r="A16" s="17" t="s">
        <v>95</v>
      </c>
      <c r="B16" s="17" t="s">
        <v>24</v>
      </c>
      <c r="C16" s="17" t="s">
        <v>30</v>
      </c>
      <c r="D16" s="17" t="s">
        <v>31</v>
      </c>
      <c r="E16" s="17" t="s">
        <v>78</v>
      </c>
      <c r="F16" s="18" t="s">
        <v>73</v>
      </c>
      <c r="G16" s="18" t="s">
        <v>75</v>
      </c>
      <c r="H16" s="18" t="s">
        <v>76</v>
      </c>
      <c r="I16" s="56" t="s">
        <v>77</v>
      </c>
      <c r="J16" s="17" t="s">
        <v>45</v>
      </c>
    </row>
    <row r="17" spans="1:22" ht="63" customHeight="1" thickBot="1" x14ac:dyDescent="0.3">
      <c r="A17" s="234">
        <v>2</v>
      </c>
      <c r="B17" s="25" t="s">
        <v>33</v>
      </c>
      <c r="C17" s="95"/>
      <c r="D17" s="95"/>
      <c r="E17" s="96"/>
      <c r="F17" s="123"/>
      <c r="G17" s="124"/>
      <c r="H17" s="52"/>
      <c r="I17" s="52"/>
      <c r="J17" s="95"/>
    </row>
    <row r="18" spans="1:22" ht="63" customHeight="1" thickBot="1" x14ac:dyDescent="0.3">
      <c r="A18" s="235"/>
      <c r="B18" s="25" t="s">
        <v>34</v>
      </c>
      <c r="C18" s="95"/>
      <c r="D18" s="95"/>
      <c r="E18" s="96"/>
      <c r="F18" s="123"/>
      <c r="G18" s="124"/>
      <c r="H18" s="124"/>
      <c r="I18" s="52"/>
      <c r="J18" s="95"/>
    </row>
    <row r="19" spans="1:22" ht="63" customHeight="1" thickBot="1" x14ac:dyDescent="0.3">
      <c r="A19" s="235"/>
      <c r="B19" s="25" t="s">
        <v>35</v>
      </c>
      <c r="C19" s="95"/>
      <c r="D19" s="95"/>
      <c r="E19" s="96"/>
      <c r="F19" s="123"/>
      <c r="G19" s="124"/>
      <c r="H19" s="52"/>
      <c r="I19" s="52"/>
      <c r="J19" s="95"/>
    </row>
    <row r="20" spans="1:22" ht="63" customHeight="1" thickBot="1" x14ac:dyDescent="0.3">
      <c r="A20" s="235"/>
      <c r="B20" s="25" t="s">
        <v>36</v>
      </c>
      <c r="C20" s="95"/>
      <c r="D20" s="95"/>
      <c r="E20" s="96"/>
      <c r="F20" s="123"/>
      <c r="G20" s="124"/>
      <c r="H20" s="124"/>
      <c r="I20" s="52"/>
      <c r="J20" s="95"/>
    </row>
    <row r="21" spans="1:22" ht="63" customHeight="1" thickBot="1" x14ac:dyDescent="0.3">
      <c r="A21" s="235"/>
      <c r="B21" s="25" t="s">
        <v>37</v>
      </c>
      <c r="C21" s="95"/>
      <c r="D21" s="95"/>
      <c r="E21" s="96"/>
      <c r="F21" s="123"/>
      <c r="G21" s="124"/>
      <c r="H21" s="52"/>
      <c r="I21" s="52"/>
      <c r="J21" s="95"/>
    </row>
    <row r="22" spans="1:22" ht="63" customHeight="1" thickBot="1" x14ac:dyDescent="0.3">
      <c r="A22" s="236"/>
      <c r="B22" s="25" t="s">
        <v>38</v>
      </c>
      <c r="C22" s="95"/>
      <c r="D22" s="95"/>
      <c r="E22" s="96"/>
      <c r="F22" s="123"/>
      <c r="G22" s="124"/>
      <c r="H22" s="124"/>
      <c r="I22" s="52"/>
      <c r="J22" s="95"/>
    </row>
    <row r="23" spans="1:22" ht="63" customHeight="1" thickBot="1" x14ac:dyDescent="0.3">
      <c r="A23" s="234">
        <v>3</v>
      </c>
      <c r="B23" s="25" t="s">
        <v>25</v>
      </c>
      <c r="C23" s="95"/>
      <c r="D23" s="95"/>
      <c r="E23" s="96"/>
      <c r="F23" s="123"/>
      <c r="G23" s="51"/>
      <c r="H23" s="52"/>
      <c r="I23" s="123"/>
      <c r="J23" s="95"/>
    </row>
    <row r="24" spans="1:22" ht="63" customHeight="1" thickBot="1" x14ac:dyDescent="0.3">
      <c r="A24" s="235"/>
      <c r="B24" s="25" t="s">
        <v>26</v>
      </c>
      <c r="C24" s="95"/>
      <c r="D24" s="95"/>
      <c r="E24" s="96"/>
      <c r="F24" s="123"/>
      <c r="G24" s="51"/>
      <c r="H24" s="52"/>
      <c r="I24" s="123"/>
      <c r="J24" s="95"/>
    </row>
    <row r="25" spans="1:22" ht="63" customHeight="1" thickBot="1" x14ac:dyDescent="0.3">
      <c r="A25" s="174">
        <v>4</v>
      </c>
      <c r="B25" s="25" t="s">
        <v>27</v>
      </c>
      <c r="C25" s="95"/>
      <c r="D25" s="95"/>
      <c r="E25" s="96"/>
      <c r="F25" s="123"/>
      <c r="G25" s="51"/>
      <c r="H25" s="52"/>
      <c r="I25" s="123"/>
      <c r="J25" s="95"/>
    </row>
    <row r="26" spans="1:22" ht="63" customHeight="1" thickBot="1" x14ac:dyDescent="0.3">
      <c r="A26" s="234">
        <v>5</v>
      </c>
      <c r="B26" s="25" t="s">
        <v>32</v>
      </c>
      <c r="C26" s="95"/>
      <c r="D26" s="95"/>
      <c r="E26" s="96"/>
      <c r="F26" s="126"/>
      <c r="G26" s="53"/>
      <c r="H26" s="53"/>
      <c r="I26" s="123"/>
      <c r="J26" s="95"/>
    </row>
    <row r="27" spans="1:22" ht="63" customHeight="1" thickBot="1" x14ac:dyDescent="0.3">
      <c r="A27" s="235"/>
      <c r="B27" s="25" t="s">
        <v>28</v>
      </c>
      <c r="C27" s="95"/>
      <c r="D27" s="95"/>
      <c r="E27" s="96"/>
      <c r="F27" s="126"/>
      <c r="G27" s="53"/>
      <c r="H27" s="53"/>
      <c r="I27" s="123"/>
      <c r="J27" s="95"/>
    </row>
    <row r="28" spans="1:22" ht="63" customHeight="1" thickBot="1" x14ac:dyDescent="0.3">
      <c r="A28" s="236"/>
      <c r="B28" s="25" t="s">
        <v>29</v>
      </c>
      <c r="C28" s="95"/>
      <c r="D28" s="95"/>
      <c r="E28" s="96"/>
      <c r="F28" s="126"/>
      <c r="G28" s="53"/>
      <c r="H28" s="53"/>
      <c r="I28" s="123"/>
      <c r="J28" s="95"/>
    </row>
    <row r="29" spans="1:22" ht="33" customHeight="1" x14ac:dyDescent="0.25"/>
    <row r="30" spans="1:22" s="22" customFormat="1" ht="32.25" customHeight="1" x14ac:dyDescent="0.4">
      <c r="B30" s="20" t="s">
        <v>39</v>
      </c>
      <c r="C30" s="20"/>
      <c r="D30" s="20"/>
      <c r="E30" s="20"/>
      <c r="F30" s="20"/>
      <c r="G30" s="20"/>
      <c r="H30" s="20"/>
      <c r="I30" s="20"/>
      <c r="J30" s="20"/>
      <c r="K30" s="20"/>
      <c r="L30" s="20"/>
      <c r="M30" s="20"/>
      <c r="N30" s="20"/>
      <c r="O30" s="20"/>
      <c r="P30" s="20"/>
      <c r="Q30" s="20"/>
      <c r="R30" s="20"/>
      <c r="S30" s="20"/>
      <c r="T30" s="20"/>
      <c r="U30" s="20"/>
    </row>
    <row r="31" spans="1:22" s="22" customFormat="1" ht="32.25" customHeight="1" x14ac:dyDescent="0.4">
      <c r="B31" s="197" t="s">
        <v>74</v>
      </c>
      <c r="C31" s="197"/>
      <c r="D31" s="197"/>
      <c r="E31" s="197"/>
      <c r="F31" s="197"/>
      <c r="G31" s="197"/>
      <c r="H31" s="197"/>
      <c r="I31" s="197"/>
      <c r="J31" s="197"/>
      <c r="K31" s="197"/>
      <c r="L31" s="20"/>
      <c r="M31" s="20"/>
      <c r="N31" s="20"/>
      <c r="O31" s="20"/>
      <c r="P31" s="20"/>
      <c r="Q31" s="20"/>
      <c r="R31" s="20"/>
      <c r="S31" s="20"/>
      <c r="T31" s="20"/>
      <c r="U31" s="20"/>
      <c r="V31" s="20"/>
    </row>
    <row r="32" spans="1:22" s="22" customFormat="1" ht="40.5" customHeight="1" x14ac:dyDescent="0.4">
      <c r="B32" s="197" t="s">
        <v>40</v>
      </c>
      <c r="C32" s="197"/>
      <c r="D32" s="197"/>
      <c r="E32" s="197"/>
      <c r="F32" s="197"/>
      <c r="G32" s="197"/>
      <c r="H32" s="197"/>
      <c r="I32" s="197"/>
      <c r="J32" s="197"/>
      <c r="K32" s="197"/>
      <c r="L32" s="20"/>
      <c r="M32" s="20"/>
      <c r="N32" s="20"/>
      <c r="O32" s="20"/>
      <c r="P32" s="20"/>
      <c r="Q32" s="20"/>
      <c r="R32" s="20"/>
      <c r="S32" s="20"/>
      <c r="T32" s="20"/>
      <c r="U32" s="20"/>
      <c r="V32" s="20"/>
    </row>
    <row r="36" ht="20.25" customHeight="1" x14ac:dyDescent="0.25"/>
  </sheetData>
  <sheetProtection algorithmName="SHA-512" hashValue="z9kDnB06Ux0KINCsWM53bq1N3HVYxXsaG3gCTCKiKz2OGMUEm03ZJsf/ZrcdJbu1amC1GPCjVjwNQ7fYLSIY/Q==" saltValue="eUKbO1BXfJkF4DcLOofQMA==" spinCount="100000" sheet="1"/>
  <mergeCells count="18">
    <mergeCell ref="A9:D9"/>
    <mergeCell ref="E9:G9"/>
    <mergeCell ref="A11:D11"/>
    <mergeCell ref="E11:G11"/>
    <mergeCell ref="A13:D13"/>
    <mergeCell ref="E13:G13"/>
    <mergeCell ref="B1:J1"/>
    <mergeCell ref="B2:J2"/>
    <mergeCell ref="B3:J3"/>
    <mergeCell ref="A7:D7"/>
    <mergeCell ref="E7:G7"/>
    <mergeCell ref="A5:B5"/>
    <mergeCell ref="C5:E5"/>
    <mergeCell ref="A17:A22"/>
    <mergeCell ref="A23:A24"/>
    <mergeCell ref="A26:A28"/>
    <mergeCell ref="B31:K31"/>
    <mergeCell ref="B32:K3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topLeftCell="B21" zoomScale="63" workbookViewId="0">
      <selection activeCell="B72" sqref="B72:J72"/>
    </sheetView>
  </sheetViews>
  <sheetFormatPr defaultColWidth="11" defaultRowHeight="15.75" x14ac:dyDescent="0.25"/>
  <cols>
    <col min="1" max="1" width="13.5" customWidth="1"/>
    <col min="2" max="2" width="30" style="26" customWidth="1"/>
    <col min="3" max="4" width="21.75" customWidth="1"/>
    <col min="5" max="5" width="63.75" customWidth="1"/>
    <col min="6" max="9" width="21.125" customWidth="1"/>
    <col min="10" max="10" width="63.75" customWidth="1"/>
    <col min="15" max="15" width="7" customWidth="1"/>
  </cols>
  <sheetData>
    <row r="1" spans="1:21" ht="20.25" x14ac:dyDescent="0.3">
      <c r="B1" s="237" t="s">
        <v>49</v>
      </c>
      <c r="C1" s="237"/>
      <c r="D1" s="237"/>
      <c r="E1" s="237"/>
      <c r="F1" s="237"/>
      <c r="G1" s="237"/>
      <c r="H1" s="237"/>
      <c r="I1" s="237"/>
      <c r="J1" s="23"/>
      <c r="K1" s="16"/>
      <c r="L1" s="16"/>
      <c r="M1" s="16"/>
      <c r="N1" s="16"/>
      <c r="O1" s="16"/>
      <c r="P1" s="16"/>
      <c r="Q1" s="16"/>
      <c r="R1" s="16"/>
      <c r="S1" s="16"/>
      <c r="T1" s="16"/>
      <c r="U1" s="16"/>
    </row>
    <row r="2" spans="1:21" ht="21.6" customHeight="1" x14ac:dyDescent="0.3">
      <c r="B2" s="237" t="s">
        <v>94</v>
      </c>
      <c r="C2" s="237"/>
      <c r="D2" s="237"/>
      <c r="E2" s="237"/>
      <c r="F2" s="237"/>
      <c r="G2" s="237"/>
      <c r="H2" s="237"/>
      <c r="I2" s="237"/>
      <c r="J2" s="23"/>
      <c r="K2" s="16"/>
      <c r="L2" s="16"/>
      <c r="M2" s="16"/>
      <c r="N2" s="16"/>
      <c r="O2" s="16"/>
      <c r="P2" s="16"/>
      <c r="Q2" s="16"/>
      <c r="R2" s="16"/>
      <c r="S2" s="16"/>
      <c r="T2" s="16"/>
      <c r="U2" s="16"/>
    </row>
    <row r="3" spans="1:21" ht="21.6" customHeight="1" x14ac:dyDescent="0.3">
      <c r="B3" s="237" t="s">
        <v>23</v>
      </c>
      <c r="C3" s="237"/>
      <c r="D3" s="237"/>
      <c r="E3" s="237"/>
      <c r="F3" s="237"/>
      <c r="G3" s="237"/>
      <c r="H3" s="237"/>
      <c r="I3" s="237"/>
      <c r="J3" s="23"/>
      <c r="K3" s="16"/>
      <c r="L3" s="16"/>
      <c r="M3" s="16"/>
      <c r="N3" s="16"/>
      <c r="O3" s="16"/>
      <c r="P3" s="16"/>
      <c r="Q3" s="16"/>
      <c r="R3" s="16"/>
      <c r="S3" s="16"/>
      <c r="T3" s="16"/>
      <c r="U3" s="16"/>
    </row>
    <row r="4" spans="1:21" ht="16.5" thickBot="1" x14ac:dyDescent="0.3">
      <c r="B4" s="3"/>
      <c r="C4" s="3"/>
      <c r="D4" s="3"/>
    </row>
    <row r="5" spans="1:21" ht="31.5" customHeight="1" thickBot="1" x14ac:dyDescent="0.3">
      <c r="B5" s="154" t="s">
        <v>67</v>
      </c>
      <c r="C5" s="192"/>
      <c r="D5" s="193"/>
      <c r="E5" s="194"/>
    </row>
    <row r="6" spans="1:21" x14ac:dyDescent="0.25">
      <c r="B6" s="24"/>
      <c r="C6" s="3"/>
      <c r="D6" s="3"/>
      <c r="E6" s="3"/>
      <c r="F6" s="3"/>
      <c r="G6" s="3"/>
      <c r="H6" s="3"/>
      <c r="I6" s="3"/>
      <c r="J6" s="3"/>
    </row>
    <row r="7" spans="1:21" ht="15" customHeight="1" thickBot="1" x14ac:dyDescent="0.3">
      <c r="B7" s="11"/>
      <c r="C7" s="11"/>
      <c r="D7" s="11"/>
      <c r="E7" s="11"/>
      <c r="F7" s="11"/>
      <c r="G7" s="11"/>
      <c r="H7" s="11"/>
      <c r="I7" s="11"/>
      <c r="J7" s="11"/>
    </row>
    <row r="8" spans="1:21" ht="162.6" customHeight="1" thickBot="1" x14ac:dyDescent="0.3">
      <c r="A8" s="17" t="s">
        <v>95</v>
      </c>
      <c r="B8" s="55" t="s">
        <v>24</v>
      </c>
      <c r="C8" s="55" t="s">
        <v>30</v>
      </c>
      <c r="D8" s="55" t="s">
        <v>31</v>
      </c>
      <c r="E8" s="55" t="s">
        <v>78</v>
      </c>
      <c r="F8" s="18" t="s">
        <v>73</v>
      </c>
      <c r="G8" s="18" t="s">
        <v>75</v>
      </c>
      <c r="H8" s="18" t="s">
        <v>76</v>
      </c>
      <c r="I8" s="56" t="s">
        <v>77</v>
      </c>
      <c r="J8" s="55" t="s">
        <v>45</v>
      </c>
    </row>
    <row r="9" spans="1:21" ht="63" customHeight="1" thickTop="1" thickBot="1" x14ac:dyDescent="0.3">
      <c r="A9" s="234">
        <v>2</v>
      </c>
      <c r="B9" s="57" t="s">
        <v>33</v>
      </c>
      <c r="C9" s="101"/>
      <c r="D9" s="101"/>
      <c r="E9" s="102"/>
      <c r="F9" s="127"/>
      <c r="G9" s="128"/>
      <c r="H9" s="58"/>
      <c r="I9" s="58"/>
      <c r="J9" s="95"/>
    </row>
    <row r="10" spans="1:21" ht="63" customHeight="1" thickBot="1" x14ac:dyDescent="0.3">
      <c r="A10" s="235"/>
      <c r="B10" s="25" t="s">
        <v>33</v>
      </c>
      <c r="C10" s="95"/>
      <c r="D10" s="95"/>
      <c r="E10" s="96"/>
      <c r="F10" s="123"/>
      <c r="G10" s="124"/>
      <c r="H10" s="52"/>
      <c r="I10" s="52"/>
      <c r="J10" s="95"/>
    </row>
    <row r="11" spans="1:21" ht="63" customHeight="1" thickBot="1" x14ac:dyDescent="0.3">
      <c r="A11" s="235"/>
      <c r="B11" s="25" t="s">
        <v>33</v>
      </c>
      <c r="C11" s="95"/>
      <c r="D11" s="95"/>
      <c r="E11" s="96"/>
      <c r="F11" s="123"/>
      <c r="G11" s="124"/>
      <c r="H11" s="52"/>
      <c r="I11" s="52"/>
      <c r="J11" s="95"/>
    </row>
    <row r="12" spans="1:21" ht="63" customHeight="1" thickBot="1" x14ac:dyDescent="0.3">
      <c r="A12" s="235"/>
      <c r="B12" s="25" t="s">
        <v>33</v>
      </c>
      <c r="C12" s="95"/>
      <c r="D12" s="95"/>
      <c r="E12" s="96"/>
      <c r="F12" s="123"/>
      <c r="G12" s="124"/>
      <c r="H12" s="52"/>
      <c r="I12" s="52"/>
      <c r="J12" s="95"/>
    </row>
    <row r="13" spans="1:21" ht="63" customHeight="1" thickBot="1" x14ac:dyDescent="0.3">
      <c r="A13" s="235"/>
      <c r="B13" s="59" t="s">
        <v>33</v>
      </c>
      <c r="C13" s="106"/>
      <c r="D13" s="106"/>
      <c r="E13" s="107"/>
      <c r="F13" s="130"/>
      <c r="G13" s="131"/>
      <c r="H13" s="60"/>
      <c r="I13" s="60"/>
      <c r="J13" s="106"/>
    </row>
    <row r="14" spans="1:21" ht="63" customHeight="1" thickTop="1" thickBot="1" x14ac:dyDescent="0.3">
      <c r="A14" s="235"/>
      <c r="B14" s="57" t="s">
        <v>34</v>
      </c>
      <c r="C14" s="101"/>
      <c r="D14" s="101"/>
      <c r="E14" s="102"/>
      <c r="F14" s="127"/>
      <c r="G14" s="128"/>
      <c r="H14" s="128"/>
      <c r="I14" s="58"/>
      <c r="J14" s="95"/>
    </row>
    <row r="15" spans="1:21" ht="63" customHeight="1" thickBot="1" x14ac:dyDescent="0.3">
      <c r="A15" s="235"/>
      <c r="B15" s="25" t="s">
        <v>34</v>
      </c>
      <c r="C15" s="95"/>
      <c r="D15" s="95"/>
      <c r="E15" s="96"/>
      <c r="F15" s="123"/>
      <c r="G15" s="124"/>
      <c r="H15" s="124"/>
      <c r="I15" s="52"/>
      <c r="J15" s="95"/>
    </row>
    <row r="16" spans="1:21" ht="63" customHeight="1" thickBot="1" x14ac:dyDescent="0.3">
      <c r="A16" s="235"/>
      <c r="B16" s="25" t="s">
        <v>34</v>
      </c>
      <c r="C16" s="95"/>
      <c r="D16" s="95"/>
      <c r="E16" s="96"/>
      <c r="F16" s="123"/>
      <c r="G16" s="124"/>
      <c r="H16" s="124"/>
      <c r="I16" s="52"/>
      <c r="J16" s="95"/>
    </row>
    <row r="17" spans="1:10" ht="63" customHeight="1" thickBot="1" x14ac:dyDescent="0.3">
      <c r="A17" s="235"/>
      <c r="B17" s="25" t="s">
        <v>34</v>
      </c>
      <c r="C17" s="95"/>
      <c r="D17" s="95"/>
      <c r="E17" s="96"/>
      <c r="F17" s="123"/>
      <c r="G17" s="124"/>
      <c r="H17" s="124"/>
      <c r="I17" s="52"/>
      <c r="J17" s="95"/>
    </row>
    <row r="18" spans="1:10" ht="63" customHeight="1" thickBot="1" x14ac:dyDescent="0.3">
      <c r="A18" s="235"/>
      <c r="B18" s="59" t="s">
        <v>34</v>
      </c>
      <c r="C18" s="106"/>
      <c r="D18" s="106"/>
      <c r="E18" s="107"/>
      <c r="F18" s="130"/>
      <c r="G18" s="131"/>
      <c r="H18" s="131"/>
      <c r="I18" s="60"/>
      <c r="J18" s="106"/>
    </row>
    <row r="19" spans="1:10" ht="63" customHeight="1" thickTop="1" thickBot="1" x14ac:dyDescent="0.3">
      <c r="A19" s="235"/>
      <c r="B19" s="57" t="s">
        <v>35</v>
      </c>
      <c r="C19" s="101"/>
      <c r="D19" s="101"/>
      <c r="E19" s="102"/>
      <c r="F19" s="127"/>
      <c r="G19" s="128"/>
      <c r="H19" s="58"/>
      <c r="I19" s="58"/>
      <c r="J19" s="95"/>
    </row>
    <row r="20" spans="1:10" ht="63" customHeight="1" thickBot="1" x14ac:dyDescent="0.3">
      <c r="A20" s="235"/>
      <c r="B20" s="25" t="s">
        <v>35</v>
      </c>
      <c r="C20" s="95"/>
      <c r="D20" s="95"/>
      <c r="E20" s="96"/>
      <c r="F20" s="123"/>
      <c r="G20" s="124"/>
      <c r="H20" s="52"/>
      <c r="I20" s="52"/>
      <c r="J20" s="95"/>
    </row>
    <row r="21" spans="1:10" ht="63" customHeight="1" thickBot="1" x14ac:dyDescent="0.3">
      <c r="A21" s="235"/>
      <c r="B21" s="25" t="s">
        <v>35</v>
      </c>
      <c r="C21" s="95"/>
      <c r="D21" s="95"/>
      <c r="E21" s="96"/>
      <c r="F21" s="123"/>
      <c r="G21" s="124"/>
      <c r="H21" s="52"/>
      <c r="I21" s="52"/>
      <c r="J21" s="95"/>
    </row>
    <row r="22" spans="1:10" ht="63" customHeight="1" thickBot="1" x14ac:dyDescent="0.3">
      <c r="A22" s="235"/>
      <c r="B22" s="25" t="s">
        <v>35</v>
      </c>
      <c r="C22" s="95"/>
      <c r="D22" s="95"/>
      <c r="E22" s="96"/>
      <c r="F22" s="123"/>
      <c r="G22" s="124"/>
      <c r="H22" s="52"/>
      <c r="I22" s="52"/>
      <c r="J22" s="95"/>
    </row>
    <row r="23" spans="1:10" ht="63" customHeight="1" thickBot="1" x14ac:dyDescent="0.3">
      <c r="A23" s="235"/>
      <c r="B23" s="59" t="s">
        <v>35</v>
      </c>
      <c r="C23" s="106"/>
      <c r="D23" s="106"/>
      <c r="E23" s="107"/>
      <c r="F23" s="130"/>
      <c r="G23" s="131"/>
      <c r="H23" s="60"/>
      <c r="I23" s="60"/>
      <c r="J23" s="106"/>
    </row>
    <row r="24" spans="1:10" ht="63" customHeight="1" thickTop="1" thickBot="1" x14ac:dyDescent="0.3">
      <c r="A24" s="235"/>
      <c r="B24" s="57" t="s">
        <v>36</v>
      </c>
      <c r="C24" s="101"/>
      <c r="D24" s="101"/>
      <c r="E24" s="102"/>
      <c r="F24" s="127"/>
      <c r="G24" s="128"/>
      <c r="H24" s="128"/>
      <c r="I24" s="58"/>
      <c r="J24" s="101"/>
    </row>
    <row r="25" spans="1:10" ht="63" customHeight="1" thickBot="1" x14ac:dyDescent="0.3">
      <c r="A25" s="235"/>
      <c r="B25" s="25" t="s">
        <v>36</v>
      </c>
      <c r="C25" s="95"/>
      <c r="D25" s="95"/>
      <c r="E25" s="96"/>
      <c r="F25" s="123"/>
      <c r="G25" s="124"/>
      <c r="H25" s="124"/>
      <c r="I25" s="52"/>
      <c r="J25" s="95"/>
    </row>
    <row r="26" spans="1:10" ht="63" customHeight="1" thickBot="1" x14ac:dyDescent="0.3">
      <c r="A26" s="235"/>
      <c r="B26" s="25" t="s">
        <v>36</v>
      </c>
      <c r="C26" s="95"/>
      <c r="D26" s="95"/>
      <c r="E26" s="96"/>
      <c r="F26" s="123"/>
      <c r="G26" s="124"/>
      <c r="H26" s="124"/>
      <c r="I26" s="52"/>
      <c r="J26" s="95"/>
    </row>
    <row r="27" spans="1:10" ht="63" customHeight="1" thickBot="1" x14ac:dyDescent="0.3">
      <c r="A27" s="235"/>
      <c r="B27" s="25" t="s">
        <v>36</v>
      </c>
      <c r="C27" s="95"/>
      <c r="D27" s="95"/>
      <c r="E27" s="96"/>
      <c r="F27" s="123"/>
      <c r="G27" s="124"/>
      <c r="H27" s="124"/>
      <c r="I27" s="52"/>
      <c r="J27" s="95"/>
    </row>
    <row r="28" spans="1:10" ht="63" customHeight="1" thickBot="1" x14ac:dyDescent="0.3">
      <c r="A28" s="235"/>
      <c r="B28" s="59" t="s">
        <v>36</v>
      </c>
      <c r="C28" s="106"/>
      <c r="D28" s="106"/>
      <c r="E28" s="107"/>
      <c r="F28" s="130"/>
      <c r="G28" s="131"/>
      <c r="H28" s="131"/>
      <c r="I28" s="60"/>
      <c r="J28" s="106"/>
    </row>
    <row r="29" spans="1:10" ht="63" customHeight="1" thickTop="1" thickBot="1" x14ac:dyDescent="0.3">
      <c r="A29" s="235"/>
      <c r="B29" s="57" t="s">
        <v>37</v>
      </c>
      <c r="C29" s="101"/>
      <c r="D29" s="101"/>
      <c r="E29" s="102"/>
      <c r="F29" s="127"/>
      <c r="G29" s="128"/>
      <c r="H29" s="129"/>
      <c r="I29" s="58"/>
      <c r="J29" s="101"/>
    </row>
    <row r="30" spans="1:10" ht="63" customHeight="1" thickBot="1" x14ac:dyDescent="0.3">
      <c r="A30" s="235"/>
      <c r="B30" s="25" t="s">
        <v>37</v>
      </c>
      <c r="C30" s="95"/>
      <c r="D30" s="95"/>
      <c r="E30" s="96"/>
      <c r="F30" s="123"/>
      <c r="G30" s="124"/>
      <c r="H30" s="125"/>
      <c r="I30" s="52"/>
      <c r="J30" s="95"/>
    </row>
    <row r="31" spans="1:10" ht="63" customHeight="1" thickBot="1" x14ac:dyDescent="0.3">
      <c r="A31" s="235"/>
      <c r="B31" s="25" t="s">
        <v>37</v>
      </c>
      <c r="C31" s="95"/>
      <c r="D31" s="95"/>
      <c r="E31" s="96"/>
      <c r="F31" s="123"/>
      <c r="G31" s="124"/>
      <c r="H31" s="125"/>
      <c r="I31" s="52"/>
      <c r="J31" s="95"/>
    </row>
    <row r="32" spans="1:10" ht="63" customHeight="1" thickBot="1" x14ac:dyDescent="0.3">
      <c r="A32" s="235"/>
      <c r="B32" s="25" t="s">
        <v>37</v>
      </c>
      <c r="C32" s="95"/>
      <c r="D32" s="95"/>
      <c r="E32" s="96"/>
      <c r="F32" s="123"/>
      <c r="G32" s="124"/>
      <c r="H32" s="125"/>
      <c r="I32" s="52"/>
      <c r="J32" s="95"/>
    </row>
    <row r="33" spans="1:10" ht="63" customHeight="1" thickBot="1" x14ac:dyDescent="0.3">
      <c r="A33" s="235"/>
      <c r="B33" s="59" t="s">
        <v>37</v>
      </c>
      <c r="C33" s="106"/>
      <c r="D33" s="106"/>
      <c r="E33" s="107"/>
      <c r="F33" s="130"/>
      <c r="G33" s="131"/>
      <c r="H33" s="132"/>
      <c r="I33" s="60"/>
      <c r="J33" s="106"/>
    </row>
    <row r="34" spans="1:10" ht="63" customHeight="1" thickTop="1" thickBot="1" x14ac:dyDescent="0.3">
      <c r="A34" s="235"/>
      <c r="B34" s="57" t="s">
        <v>38</v>
      </c>
      <c r="C34" s="101"/>
      <c r="D34" s="101"/>
      <c r="E34" s="102"/>
      <c r="F34" s="127"/>
      <c r="G34" s="128"/>
      <c r="H34" s="128"/>
      <c r="I34" s="58"/>
      <c r="J34" s="95"/>
    </row>
    <row r="35" spans="1:10" ht="63" customHeight="1" thickTop="1" thickBot="1" x14ac:dyDescent="0.3">
      <c r="A35" s="235"/>
      <c r="B35" s="25" t="s">
        <v>38</v>
      </c>
      <c r="C35" s="101"/>
      <c r="D35" s="101"/>
      <c r="E35" s="102"/>
      <c r="F35" s="127"/>
      <c r="G35" s="128"/>
      <c r="H35" s="124"/>
      <c r="I35" s="52"/>
      <c r="J35" s="95"/>
    </row>
    <row r="36" spans="1:10" ht="63" customHeight="1" thickBot="1" x14ac:dyDescent="0.3">
      <c r="A36" s="235"/>
      <c r="B36" s="25" t="s">
        <v>38</v>
      </c>
      <c r="C36" s="95"/>
      <c r="D36" s="95"/>
      <c r="E36" s="96"/>
      <c r="F36" s="123"/>
      <c r="G36" s="124"/>
      <c r="H36" s="124"/>
      <c r="I36" s="52"/>
      <c r="J36" s="95"/>
    </row>
    <row r="37" spans="1:10" ht="63" customHeight="1" thickBot="1" x14ac:dyDescent="0.3">
      <c r="A37" s="235"/>
      <c r="B37" s="25" t="s">
        <v>38</v>
      </c>
      <c r="C37" s="95"/>
      <c r="D37" s="95"/>
      <c r="E37" s="96"/>
      <c r="F37" s="123"/>
      <c r="G37" s="124"/>
      <c r="H37" s="124"/>
      <c r="I37" s="52"/>
      <c r="J37" s="95"/>
    </row>
    <row r="38" spans="1:10" ht="63" customHeight="1" thickBot="1" x14ac:dyDescent="0.3">
      <c r="A38" s="236"/>
      <c r="B38" s="59" t="s">
        <v>38</v>
      </c>
      <c r="C38" s="106"/>
      <c r="D38" s="106"/>
      <c r="E38" s="107"/>
      <c r="F38" s="130"/>
      <c r="G38" s="131"/>
      <c r="H38" s="131"/>
      <c r="I38" s="60"/>
      <c r="J38" s="106"/>
    </row>
    <row r="39" spans="1:10" ht="63" customHeight="1" thickTop="1" thickBot="1" x14ac:dyDescent="0.3">
      <c r="A39" s="234">
        <v>3</v>
      </c>
      <c r="B39" s="57" t="s">
        <v>25</v>
      </c>
      <c r="C39" s="101"/>
      <c r="D39" s="101"/>
      <c r="E39" s="102"/>
      <c r="F39" s="127"/>
      <c r="G39" s="61"/>
      <c r="H39" s="58"/>
      <c r="I39" s="127"/>
      <c r="J39" s="101"/>
    </row>
    <row r="40" spans="1:10" ht="63" customHeight="1" thickBot="1" x14ac:dyDescent="0.3">
      <c r="A40" s="235"/>
      <c r="B40" s="25" t="s">
        <v>25</v>
      </c>
      <c r="C40" s="95"/>
      <c r="D40" s="95"/>
      <c r="E40" s="96"/>
      <c r="F40" s="123"/>
      <c r="G40" s="51"/>
      <c r="H40" s="52"/>
      <c r="I40" s="123"/>
      <c r="J40" s="95"/>
    </row>
    <row r="41" spans="1:10" ht="63" customHeight="1" thickBot="1" x14ac:dyDescent="0.3">
      <c r="A41" s="235"/>
      <c r="B41" s="25" t="s">
        <v>25</v>
      </c>
      <c r="C41" s="95"/>
      <c r="D41" s="95"/>
      <c r="E41" s="96"/>
      <c r="F41" s="123"/>
      <c r="G41" s="51"/>
      <c r="H41" s="52"/>
      <c r="I41" s="123"/>
      <c r="J41" s="95"/>
    </row>
    <row r="42" spans="1:10" ht="63" customHeight="1" thickBot="1" x14ac:dyDescent="0.3">
      <c r="A42" s="235"/>
      <c r="B42" s="25" t="s">
        <v>25</v>
      </c>
      <c r="C42" s="95"/>
      <c r="D42" s="95"/>
      <c r="E42" s="96"/>
      <c r="F42" s="123"/>
      <c r="G42" s="51"/>
      <c r="H42" s="52"/>
      <c r="I42" s="123"/>
      <c r="J42" s="95"/>
    </row>
    <row r="43" spans="1:10" ht="63" customHeight="1" thickBot="1" x14ac:dyDescent="0.3">
      <c r="A43" s="235"/>
      <c r="B43" s="59" t="s">
        <v>25</v>
      </c>
      <c r="C43" s="106"/>
      <c r="D43" s="106"/>
      <c r="E43" s="107"/>
      <c r="F43" s="130"/>
      <c r="G43" s="62"/>
      <c r="H43" s="60"/>
      <c r="I43" s="130"/>
      <c r="J43" s="106"/>
    </row>
    <row r="44" spans="1:10" ht="63" customHeight="1" thickTop="1" thickBot="1" x14ac:dyDescent="0.3">
      <c r="A44" s="235"/>
      <c r="B44" s="57" t="s">
        <v>26</v>
      </c>
      <c r="C44" s="101"/>
      <c r="D44" s="101"/>
      <c r="E44" s="102"/>
      <c r="F44" s="127"/>
      <c r="G44" s="61"/>
      <c r="H44" s="58"/>
      <c r="I44" s="127"/>
      <c r="J44" s="101"/>
    </row>
    <row r="45" spans="1:10" ht="63" customHeight="1" thickBot="1" x14ac:dyDescent="0.3">
      <c r="A45" s="235"/>
      <c r="B45" s="25" t="s">
        <v>26</v>
      </c>
      <c r="C45" s="95"/>
      <c r="D45" s="95"/>
      <c r="E45" s="96"/>
      <c r="F45" s="123"/>
      <c r="G45" s="51"/>
      <c r="H45" s="52"/>
      <c r="I45" s="123"/>
      <c r="J45" s="95"/>
    </row>
    <row r="46" spans="1:10" ht="63" customHeight="1" thickBot="1" x14ac:dyDescent="0.3">
      <c r="A46" s="235"/>
      <c r="B46" s="25" t="s">
        <v>26</v>
      </c>
      <c r="C46" s="95"/>
      <c r="D46" s="95"/>
      <c r="E46" s="96"/>
      <c r="F46" s="123"/>
      <c r="G46" s="51"/>
      <c r="H46" s="52"/>
      <c r="I46" s="123"/>
      <c r="J46" s="95"/>
    </row>
    <row r="47" spans="1:10" ht="63" customHeight="1" thickBot="1" x14ac:dyDescent="0.3">
      <c r="A47" s="235"/>
      <c r="B47" s="25" t="s">
        <v>26</v>
      </c>
      <c r="C47" s="95"/>
      <c r="D47" s="95"/>
      <c r="E47" s="96"/>
      <c r="F47" s="123"/>
      <c r="G47" s="51"/>
      <c r="H47" s="52"/>
      <c r="I47" s="123"/>
      <c r="J47" s="95"/>
    </row>
    <row r="48" spans="1:10" ht="63" customHeight="1" thickBot="1" x14ac:dyDescent="0.3">
      <c r="A48" s="236"/>
      <c r="B48" s="59" t="s">
        <v>26</v>
      </c>
      <c r="C48" s="106"/>
      <c r="D48" s="106"/>
      <c r="E48" s="107"/>
      <c r="F48" s="130"/>
      <c r="G48" s="62"/>
      <c r="H48" s="60"/>
      <c r="I48" s="130"/>
      <c r="J48" s="106"/>
    </row>
    <row r="49" spans="1:10" ht="63" customHeight="1" thickTop="1" thickBot="1" x14ac:dyDescent="0.3">
      <c r="A49" s="234">
        <v>4</v>
      </c>
      <c r="B49" s="57" t="s">
        <v>27</v>
      </c>
      <c r="C49" s="101"/>
      <c r="D49" s="101"/>
      <c r="E49" s="102"/>
      <c r="F49" s="127"/>
      <c r="G49" s="61"/>
      <c r="H49" s="58"/>
      <c r="I49" s="127"/>
      <c r="J49" s="101"/>
    </row>
    <row r="50" spans="1:10" ht="63" customHeight="1" thickBot="1" x14ac:dyDescent="0.3">
      <c r="A50" s="235"/>
      <c r="B50" s="25" t="s">
        <v>27</v>
      </c>
      <c r="C50" s="95"/>
      <c r="D50" s="95"/>
      <c r="E50" s="96"/>
      <c r="F50" s="123"/>
      <c r="G50" s="51"/>
      <c r="H50" s="52"/>
      <c r="I50" s="123"/>
      <c r="J50" s="95"/>
    </row>
    <row r="51" spans="1:10" ht="63" customHeight="1" thickBot="1" x14ac:dyDescent="0.3">
      <c r="A51" s="235"/>
      <c r="B51" s="25" t="s">
        <v>27</v>
      </c>
      <c r="C51" s="95"/>
      <c r="D51" s="95"/>
      <c r="E51" s="96"/>
      <c r="F51" s="123"/>
      <c r="G51" s="51"/>
      <c r="H51" s="52"/>
      <c r="I51" s="123"/>
      <c r="J51" s="95"/>
    </row>
    <row r="52" spans="1:10" ht="63" customHeight="1" thickBot="1" x14ac:dyDescent="0.3">
      <c r="A52" s="235"/>
      <c r="B52" s="25" t="s">
        <v>27</v>
      </c>
      <c r="C52" s="95"/>
      <c r="D52" s="95"/>
      <c r="E52" s="96"/>
      <c r="F52" s="123"/>
      <c r="G52" s="51"/>
      <c r="H52" s="52"/>
      <c r="I52" s="123"/>
      <c r="J52" s="95"/>
    </row>
    <row r="53" spans="1:10" ht="63" customHeight="1" thickBot="1" x14ac:dyDescent="0.3">
      <c r="A53" s="236"/>
      <c r="B53" s="59" t="s">
        <v>27</v>
      </c>
      <c r="C53" s="106"/>
      <c r="D53" s="106"/>
      <c r="E53" s="107"/>
      <c r="F53" s="130"/>
      <c r="G53" s="62"/>
      <c r="H53" s="60"/>
      <c r="I53" s="130"/>
      <c r="J53" s="106"/>
    </row>
    <row r="54" spans="1:10" ht="63" customHeight="1" thickTop="1" thickBot="1" x14ac:dyDescent="0.3">
      <c r="A54" s="234">
        <v>5</v>
      </c>
      <c r="B54" s="57" t="s">
        <v>32</v>
      </c>
      <c r="C54" s="101"/>
      <c r="D54" s="101"/>
      <c r="E54" s="102"/>
      <c r="F54" s="133"/>
      <c r="G54" s="63"/>
      <c r="H54" s="63"/>
      <c r="I54" s="127"/>
      <c r="J54" s="101"/>
    </row>
    <row r="55" spans="1:10" ht="63" customHeight="1" thickBot="1" x14ac:dyDescent="0.3">
      <c r="A55" s="235"/>
      <c r="B55" s="25" t="s">
        <v>32</v>
      </c>
      <c r="C55" s="95"/>
      <c r="D55" s="95"/>
      <c r="E55" s="96"/>
      <c r="F55" s="126"/>
      <c r="G55" s="53"/>
      <c r="H55" s="53"/>
      <c r="I55" s="123"/>
      <c r="J55" s="95"/>
    </row>
    <row r="56" spans="1:10" ht="63" customHeight="1" thickBot="1" x14ac:dyDescent="0.3">
      <c r="A56" s="235"/>
      <c r="B56" s="25" t="s">
        <v>32</v>
      </c>
      <c r="C56" s="95"/>
      <c r="D56" s="95"/>
      <c r="E56" s="96"/>
      <c r="F56" s="126"/>
      <c r="G56" s="53"/>
      <c r="H56" s="53"/>
      <c r="I56" s="123"/>
      <c r="J56" s="95"/>
    </row>
    <row r="57" spans="1:10" ht="63" customHeight="1" thickBot="1" x14ac:dyDescent="0.3">
      <c r="A57" s="235"/>
      <c r="B57" s="25" t="s">
        <v>32</v>
      </c>
      <c r="C57" s="95"/>
      <c r="D57" s="95"/>
      <c r="E57" s="96"/>
      <c r="F57" s="126"/>
      <c r="G57" s="53"/>
      <c r="H57" s="53"/>
      <c r="I57" s="123"/>
      <c r="J57" s="95"/>
    </row>
    <row r="58" spans="1:10" ht="63" customHeight="1" thickBot="1" x14ac:dyDescent="0.3">
      <c r="A58" s="235"/>
      <c r="B58" s="59" t="s">
        <v>32</v>
      </c>
      <c r="C58" s="106"/>
      <c r="D58" s="106"/>
      <c r="E58" s="107"/>
      <c r="F58" s="134"/>
      <c r="G58" s="64"/>
      <c r="H58" s="64"/>
      <c r="I58" s="130"/>
      <c r="J58" s="106"/>
    </row>
    <row r="59" spans="1:10" ht="63" customHeight="1" thickTop="1" thickBot="1" x14ac:dyDescent="0.3">
      <c r="A59" s="235"/>
      <c r="B59" s="57" t="s">
        <v>28</v>
      </c>
      <c r="C59" s="101"/>
      <c r="D59" s="101"/>
      <c r="E59" s="102"/>
      <c r="F59" s="133"/>
      <c r="G59" s="63"/>
      <c r="H59" s="63"/>
      <c r="I59" s="127"/>
      <c r="J59" s="101"/>
    </row>
    <row r="60" spans="1:10" ht="63" customHeight="1" thickBot="1" x14ac:dyDescent="0.3">
      <c r="A60" s="235"/>
      <c r="B60" s="25" t="s">
        <v>28</v>
      </c>
      <c r="C60" s="95"/>
      <c r="D60" s="95"/>
      <c r="E60" s="96"/>
      <c r="F60" s="126"/>
      <c r="G60" s="53"/>
      <c r="H60" s="53"/>
      <c r="I60" s="123"/>
      <c r="J60" s="95"/>
    </row>
    <row r="61" spans="1:10" ht="63" customHeight="1" thickBot="1" x14ac:dyDescent="0.3">
      <c r="A61" s="235"/>
      <c r="B61" s="25" t="s">
        <v>28</v>
      </c>
      <c r="C61" s="95"/>
      <c r="D61" s="95"/>
      <c r="E61" s="96"/>
      <c r="F61" s="126"/>
      <c r="G61" s="53"/>
      <c r="H61" s="53"/>
      <c r="I61" s="123"/>
      <c r="J61" s="95"/>
    </row>
    <row r="62" spans="1:10" ht="63" customHeight="1" thickBot="1" x14ac:dyDescent="0.3">
      <c r="A62" s="235"/>
      <c r="B62" s="25" t="s">
        <v>28</v>
      </c>
      <c r="C62" s="95"/>
      <c r="D62" s="95"/>
      <c r="E62" s="96"/>
      <c r="F62" s="126"/>
      <c r="G62" s="53"/>
      <c r="H62" s="53"/>
      <c r="I62" s="123"/>
      <c r="J62" s="95"/>
    </row>
    <row r="63" spans="1:10" ht="63" customHeight="1" thickBot="1" x14ac:dyDescent="0.3">
      <c r="A63" s="235"/>
      <c r="B63" s="59" t="s">
        <v>28</v>
      </c>
      <c r="C63" s="106"/>
      <c r="D63" s="106"/>
      <c r="E63" s="107"/>
      <c r="F63" s="134"/>
      <c r="G63" s="64"/>
      <c r="H63" s="64"/>
      <c r="I63" s="130"/>
      <c r="J63" s="106"/>
    </row>
    <row r="64" spans="1:10" ht="63" customHeight="1" thickTop="1" thickBot="1" x14ac:dyDescent="0.3">
      <c r="A64" s="235"/>
      <c r="B64" s="57" t="s">
        <v>29</v>
      </c>
      <c r="C64" s="101"/>
      <c r="D64" s="101"/>
      <c r="E64" s="102"/>
      <c r="F64" s="133"/>
      <c r="G64" s="63"/>
      <c r="H64" s="63"/>
      <c r="I64" s="127"/>
      <c r="J64" s="101"/>
    </row>
    <row r="65" spans="1:21" ht="63" customHeight="1" thickBot="1" x14ac:dyDescent="0.3">
      <c r="A65" s="235"/>
      <c r="B65" s="25" t="s">
        <v>29</v>
      </c>
      <c r="C65" s="95"/>
      <c r="D65" s="95"/>
      <c r="E65" s="96"/>
      <c r="F65" s="126"/>
      <c r="G65" s="53"/>
      <c r="H65" s="53"/>
      <c r="I65" s="123"/>
      <c r="J65" s="95"/>
    </row>
    <row r="66" spans="1:21" ht="63" customHeight="1" thickBot="1" x14ac:dyDescent="0.3">
      <c r="A66" s="235"/>
      <c r="B66" s="25" t="s">
        <v>29</v>
      </c>
      <c r="C66" s="95"/>
      <c r="D66" s="95"/>
      <c r="E66" s="96"/>
      <c r="F66" s="126"/>
      <c r="G66" s="53"/>
      <c r="H66" s="53"/>
      <c r="I66" s="123"/>
      <c r="J66" s="95"/>
    </row>
    <row r="67" spans="1:21" ht="63" customHeight="1" thickBot="1" x14ac:dyDescent="0.3">
      <c r="A67" s="235"/>
      <c r="B67" s="25" t="s">
        <v>29</v>
      </c>
      <c r="C67" s="95"/>
      <c r="D67" s="95"/>
      <c r="E67" s="96"/>
      <c r="F67" s="126"/>
      <c r="G67" s="53"/>
      <c r="H67" s="53"/>
      <c r="I67" s="123"/>
      <c r="J67" s="95"/>
    </row>
    <row r="68" spans="1:21" ht="63" customHeight="1" thickBot="1" x14ac:dyDescent="0.3">
      <c r="A68" s="236"/>
      <c r="B68" s="65" t="s">
        <v>29</v>
      </c>
      <c r="C68" s="113"/>
      <c r="D68" s="113"/>
      <c r="E68" s="114"/>
      <c r="F68" s="135"/>
      <c r="G68" s="66"/>
      <c r="H68" s="66"/>
      <c r="I68" s="136"/>
      <c r="J68" s="113"/>
    </row>
    <row r="69" spans="1:21" ht="33" customHeight="1" x14ac:dyDescent="0.25"/>
    <row r="70" spans="1:21" s="22" customFormat="1" ht="32.25" customHeight="1" x14ac:dyDescent="0.4">
      <c r="A70"/>
      <c r="B70" s="20" t="s">
        <v>39</v>
      </c>
      <c r="C70" s="20"/>
      <c r="D70" s="20"/>
      <c r="E70" s="20"/>
      <c r="F70" s="20"/>
      <c r="G70" s="20"/>
      <c r="H70" s="20"/>
      <c r="I70" s="20"/>
      <c r="J70" s="20"/>
      <c r="K70" s="20"/>
      <c r="L70" s="20"/>
      <c r="M70" s="20"/>
      <c r="N70" s="20"/>
      <c r="O70" s="20"/>
      <c r="P70" s="20"/>
      <c r="Q70" s="20"/>
      <c r="R70" s="20"/>
      <c r="S70" s="20"/>
      <c r="T70" s="20"/>
      <c r="U70" s="20"/>
    </row>
    <row r="71" spans="1:21" s="22" customFormat="1" ht="32.25" customHeight="1" x14ac:dyDescent="0.4">
      <c r="A71"/>
      <c r="B71" s="197" t="s">
        <v>74</v>
      </c>
      <c r="C71" s="197"/>
      <c r="D71" s="197"/>
      <c r="E71" s="197"/>
      <c r="F71" s="197"/>
      <c r="G71" s="197"/>
      <c r="H71" s="197"/>
      <c r="I71" s="197"/>
      <c r="J71" s="197"/>
      <c r="K71" s="20"/>
      <c r="L71" s="20"/>
      <c r="M71" s="20"/>
      <c r="N71" s="20"/>
      <c r="O71" s="20"/>
      <c r="P71" s="20"/>
      <c r="Q71" s="20"/>
      <c r="R71" s="20"/>
      <c r="S71" s="20"/>
      <c r="T71" s="20"/>
      <c r="U71" s="20"/>
    </row>
    <row r="72" spans="1:21" s="22" customFormat="1" ht="40.5" customHeight="1" x14ac:dyDescent="0.4">
      <c r="A72"/>
      <c r="B72" s="197" t="s">
        <v>40</v>
      </c>
      <c r="C72" s="197"/>
      <c r="D72" s="197"/>
      <c r="E72" s="197"/>
      <c r="F72" s="197"/>
      <c r="G72" s="197"/>
      <c r="H72" s="197"/>
      <c r="I72" s="197"/>
      <c r="J72" s="197"/>
      <c r="K72" s="20"/>
      <c r="L72" s="20"/>
      <c r="M72" s="20"/>
      <c r="N72" s="20"/>
      <c r="O72" s="20"/>
      <c r="P72" s="20"/>
      <c r="Q72" s="20"/>
      <c r="R72" s="20"/>
      <c r="S72" s="20"/>
      <c r="T72" s="20"/>
      <c r="U72" s="20"/>
    </row>
    <row r="76" spans="1:21" ht="20.25" customHeight="1" x14ac:dyDescent="0.25"/>
  </sheetData>
  <sheetProtection algorithmName="SHA-512" hashValue="Oehx24UCaLcnzB8/DremP2VcAwg447oFp0k/D+rQWmTMBoUoSGDGXIVv6Xf/0nV0nhjOZ225nt9x8EhllpVjww==" saltValue="VEBXps4TyIxgITonUENg9A==" spinCount="100000" sheet="1"/>
  <mergeCells count="10">
    <mergeCell ref="B1:I1"/>
    <mergeCell ref="B2:I2"/>
    <mergeCell ref="B3:I3"/>
    <mergeCell ref="C5:E5"/>
    <mergeCell ref="B71:J71"/>
    <mergeCell ref="A49:A53"/>
    <mergeCell ref="A54:A68"/>
    <mergeCell ref="A9:A38"/>
    <mergeCell ref="A39:A48"/>
    <mergeCell ref="B72:J7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4EB8386A77C640A6A94A230D75F0F4" ma:contentTypeVersion="2" ma:contentTypeDescription="Create a new document." ma:contentTypeScope="" ma:versionID="c5dd0d8939721253bae48dc08190e12a">
  <xsd:schema xmlns:xsd="http://www.w3.org/2001/XMLSchema" xmlns:xs="http://www.w3.org/2001/XMLSchema" xmlns:p="http://schemas.microsoft.com/office/2006/metadata/properties" xmlns:ns2="2ea76125-8b14-4b6d-91fe-02f2c8022f34" targetNamespace="http://schemas.microsoft.com/office/2006/metadata/properties" ma:root="true" ma:fieldsID="111874f489e8cbb39069ca8a5ed56213" ns2:_="">
    <xsd:import namespace="2ea76125-8b14-4b6d-91fe-02f2c8022f3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76125-8b14-4b6d-91fe-02f2c8022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B66DE-044B-4C20-ADAE-C9D4BBB0A4AA}">
  <ds:schemaRefs>
    <ds:schemaRef ds:uri="http://purl.org/dc/elements/1.1/"/>
    <ds:schemaRef ds:uri="http://schemas.microsoft.com/office/2006/metadata/properties"/>
    <ds:schemaRef ds:uri="2ea76125-8b14-4b6d-91fe-02f2c8022f3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3234126-F262-4026-8D5D-157220093F68}">
  <ds:schemaRefs>
    <ds:schemaRef ds:uri="http://schemas.microsoft.com/sharepoint/v3/contenttype/forms"/>
  </ds:schemaRefs>
</ds:datastoreItem>
</file>

<file path=customXml/itemProps3.xml><?xml version="1.0" encoding="utf-8"?>
<ds:datastoreItem xmlns:ds="http://schemas.openxmlformats.org/officeDocument/2006/customXml" ds:itemID="{A0014036-6CFE-4B94-8BCD-0612874E9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76125-8b14-4b6d-91fe-02f2c8022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Pricing Schedule A1</vt:lpstr>
      <vt:lpstr>Pricing Schedule A2</vt:lpstr>
      <vt:lpstr>Pricing Schedule B</vt:lpstr>
      <vt:lpstr>Pricing Schedule C1</vt:lpstr>
      <vt:lpstr>Pricing Schedule C2</vt:lpstr>
      <vt:lpstr>'Pricing Schedule A1'!Print_Area</vt:lpstr>
      <vt:lpstr>'Pricing Schedule A2'!Print_Area</vt:lpstr>
      <vt:lpstr>'Pricing Schedule B'!Print_Area</vt:lpstr>
      <vt:lpstr>'Pricing Schedule A1'!Print_Titles</vt:lpstr>
      <vt:lpstr>'Pricing Schedule A2'!Print_Titles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keywords>HCLClassification=Confidential</cp:keywords>
  <cp:lastModifiedBy>Britt, Gerald W</cp:lastModifiedBy>
  <cp:lastPrinted>2021-08-16T14:41:22Z</cp:lastPrinted>
  <dcterms:created xsi:type="dcterms:W3CDTF">2012-10-04T15:40:22Z</dcterms:created>
  <dcterms:modified xsi:type="dcterms:W3CDTF">2025-05-28T12:13:04Z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217ae53b-b93f-4894-b124-cf1c457f955a</vt:lpwstr>
  </property>
  <property fmtid="{D5CDD505-2E9C-101B-9397-08002B2CF9AE}" pid="3" name="HCLClassD6">
    <vt:lpwstr>False</vt:lpwstr>
  </property>
  <property fmtid="{D5CDD505-2E9C-101B-9397-08002B2CF9AE}" pid="4" name="HCLClassification">
    <vt:lpwstr>HCL_Cla5s_C0nf1dent1al</vt:lpwstr>
  </property>
  <property fmtid="{D5CDD505-2E9C-101B-9397-08002B2CF9AE}" pid="5" name="ContentTypeId">
    <vt:lpwstr>0x010100C04EB8386A77C640A6A94A230D75F0F4</vt:lpwstr>
  </property>
</Properties>
</file>